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isonJL\OneDrive - United States Marine Corps\Documents\Personal folder\Soccer\2021-22 Season\2022 Spring\"/>
    </mc:Choice>
  </mc:AlternateContent>
  <bookViews>
    <workbookView xWindow="-15" yWindow="4365" windowWidth="23055" windowHeight="3225"/>
  </bookViews>
  <sheets>
    <sheet name="Practice time slots" sheetId="1" r:id="rId1"/>
    <sheet name="2022 Spring" sheetId="17" r:id="rId2"/>
    <sheet name="2019 Teams and Coaches " sheetId="8" state="hidden" r:id="rId3"/>
    <sheet name="Rec Team info 2019" sheetId="6" state="hidden" r:id="rId4"/>
    <sheet name="2019 Coach list" sheetId="11" state="hidden" r:id="rId5"/>
    <sheet name="Team in Club" sheetId="3" state="hidden" r:id="rId6"/>
  </sheets>
  <definedNames>
    <definedName name="_xlnm._FilterDatabase" localSheetId="2" hidden="1">'2019 Teams and Coaches '!$A$1:$F$44</definedName>
    <definedName name="_xlnm.Print_Area" localSheetId="0">'Practice time slots'!$A$1:$O$60</definedName>
  </definedNames>
  <calcPr calcId="162913"/>
  <pivotCaches>
    <pivotCache cacheId="3" r:id="rId7"/>
  </pivotCaches>
</workbook>
</file>

<file path=xl/calcChain.xml><?xml version="1.0" encoding="utf-8"?>
<calcChain xmlns="http://schemas.openxmlformats.org/spreadsheetml/2006/main">
  <c r="K10" i="17" l="1"/>
  <c r="I11" i="17" l="1"/>
  <c r="I5" i="17"/>
  <c r="I6" i="17"/>
  <c r="I7" i="17"/>
  <c r="I8" i="17"/>
  <c r="I9" i="17"/>
  <c r="I10" i="17"/>
  <c r="I4" i="17"/>
  <c r="C16" i="17"/>
  <c r="C14" i="17"/>
  <c r="C12" i="17"/>
  <c r="C11" i="17"/>
  <c r="G11" i="17"/>
  <c r="G4" i="17"/>
  <c r="G6" i="17"/>
  <c r="G7" i="17"/>
  <c r="G8" i="17"/>
  <c r="G9" i="17"/>
  <c r="G10" i="17"/>
  <c r="G5" i="17"/>
  <c r="C26" i="6" l="1"/>
  <c r="F24" i="6"/>
  <c r="P5" i="6" l="1"/>
  <c r="P6" i="6"/>
  <c r="P7" i="6"/>
  <c r="P8" i="6"/>
  <c r="P9" i="6"/>
  <c r="P3" i="6"/>
  <c r="P4" i="6"/>
  <c r="O10" i="6"/>
  <c r="D5" i="6"/>
  <c r="J46" i="8" l="1"/>
  <c r="E10" i="6" l="1"/>
  <c r="D18" i="6" l="1"/>
  <c r="C18" i="6"/>
  <c r="C10" i="6"/>
  <c r="G15" i="6" s="1"/>
  <c r="H4" i="6"/>
  <c r="H5" i="6"/>
  <c r="H6" i="6"/>
  <c r="H7" i="6"/>
  <c r="H8" i="6"/>
  <c r="H9" i="6"/>
  <c r="H3" i="6"/>
  <c r="F10" i="6"/>
  <c r="G16" i="6" l="1"/>
  <c r="D4" i="6"/>
  <c r="D6" i="6"/>
  <c r="D7" i="6"/>
  <c r="D8" i="6"/>
  <c r="D9" i="6"/>
  <c r="G9" i="6"/>
  <c r="G8" i="6"/>
  <c r="G7" i="6"/>
  <c r="G6" i="6"/>
  <c r="G5" i="6"/>
  <c r="G4" i="6"/>
  <c r="G3" i="6"/>
  <c r="G10" i="6" l="1"/>
  <c r="D10" i="6"/>
  <c r="G7" i="3"/>
  <c r="G5" i="3" l="1"/>
  <c r="G6" i="3"/>
  <c r="G4" i="3"/>
  <c r="D7" i="3" l="1"/>
  <c r="H7" i="3" s="1"/>
  <c r="D6" i="3"/>
  <c r="E6" i="3" s="1"/>
  <c r="H6" i="3" s="1"/>
  <c r="D5" i="3"/>
  <c r="E5" i="3" s="1"/>
  <c r="H5" i="3" s="1"/>
  <c r="D4" i="3"/>
  <c r="E4" i="3" l="1"/>
  <c r="D8" i="3"/>
  <c r="H4" i="3"/>
</calcChain>
</file>

<file path=xl/sharedStrings.xml><?xml version="1.0" encoding="utf-8"?>
<sst xmlns="http://schemas.openxmlformats.org/spreadsheetml/2006/main" count="798" uniqueCount="431">
  <si>
    <t>Field</t>
  </si>
  <si>
    <t>Monday</t>
  </si>
  <si>
    <t>Tuesday</t>
  </si>
  <si>
    <t>Wednesday</t>
  </si>
  <si>
    <t>Thursday</t>
  </si>
  <si>
    <t>Adult</t>
  </si>
  <si>
    <t>Rec</t>
  </si>
  <si>
    <t>Comp</t>
  </si>
  <si>
    <t>U12</t>
  </si>
  <si>
    <t>U10</t>
  </si>
  <si>
    <t>U8</t>
  </si>
  <si>
    <t>U6</t>
  </si>
  <si>
    <t>2</t>
  </si>
  <si>
    <t>Number of Teams in club</t>
  </si>
  <si>
    <t>Teams</t>
  </si>
  <si>
    <t>Avalible time slots</t>
  </si>
  <si>
    <t>Saturday games</t>
  </si>
  <si>
    <t>Fields</t>
  </si>
  <si>
    <t>2 practices per team</t>
  </si>
  <si>
    <t>Delta</t>
  </si>
  <si>
    <t>6 games (7am-8pm)</t>
  </si>
  <si>
    <t>U8/6</t>
  </si>
  <si>
    <t>Remarks</t>
  </si>
  <si>
    <t>Total Teams</t>
  </si>
  <si>
    <t>Reduce from 3 to 2 fields</t>
  </si>
  <si>
    <t>Need 2 fields this season</t>
  </si>
  <si>
    <t>60 min</t>
  </si>
  <si>
    <t>90 min</t>
  </si>
  <si>
    <t>Competitive</t>
  </si>
  <si>
    <t>Team</t>
  </si>
  <si>
    <t>Time</t>
  </si>
  <si>
    <t>U9</t>
  </si>
  <si>
    <t>U11</t>
  </si>
  <si>
    <t>U13</t>
  </si>
  <si>
    <t>U14</t>
  </si>
  <si>
    <t>U15</t>
  </si>
  <si>
    <t>U16</t>
  </si>
  <si>
    <t>U17</t>
  </si>
  <si>
    <t>45 min</t>
  </si>
  <si>
    <t>Practice with DOC</t>
  </si>
  <si>
    <t>Practice with coach</t>
  </si>
  <si>
    <t>Practice information</t>
  </si>
  <si>
    <t>Division</t>
  </si>
  <si>
    <t>1</t>
  </si>
  <si>
    <t>3 games Max</t>
  </si>
  <si>
    <t>Reduce form 2 to 1 field</t>
  </si>
  <si>
    <t>5 games Max</t>
  </si>
  <si>
    <t>4</t>
  </si>
  <si>
    <t>U19</t>
  </si>
  <si>
    <t>10</t>
  </si>
  <si>
    <t>Max 10 Games</t>
  </si>
  <si>
    <t>14</t>
  </si>
  <si>
    <t>5pm</t>
  </si>
  <si>
    <t>6pm</t>
  </si>
  <si>
    <t>Jason Allen</t>
  </si>
  <si>
    <t>U15 Girls</t>
  </si>
  <si>
    <t>Matthew Edginton</t>
  </si>
  <si>
    <t>Head Coach</t>
  </si>
  <si>
    <t>Age</t>
  </si>
  <si>
    <t>Volunteer Coaches</t>
  </si>
  <si>
    <t>Coaches needed</t>
  </si>
  <si>
    <t>Players Plan</t>
  </si>
  <si>
    <t>Actual</t>
  </si>
  <si>
    <t>Difference</t>
  </si>
  <si>
    <t>U04 Rec</t>
  </si>
  <si>
    <t>U06 Rec (4v4)</t>
  </si>
  <si>
    <t>U08 Rec (4v4)</t>
  </si>
  <si>
    <t>U10 Rec (7v7)</t>
  </si>
  <si>
    <t>U12 Rec (9v9)</t>
  </si>
  <si>
    <t>U14 Rec (11v11)</t>
  </si>
  <si>
    <t>U15 Boys</t>
  </si>
  <si>
    <t>R/M Status</t>
  </si>
  <si>
    <t>Gunn</t>
  </si>
  <si>
    <t>Jack</t>
  </si>
  <si>
    <t>jackpgunn@gmail.com</t>
  </si>
  <si>
    <t>Ignacio</t>
  </si>
  <si>
    <t>Luis</t>
  </si>
  <si>
    <t>andyignacio1976@gmail.com</t>
  </si>
  <si>
    <t>Opheim</t>
  </si>
  <si>
    <t>Aaron</t>
  </si>
  <si>
    <t>aa_opheim@hotmail.com</t>
  </si>
  <si>
    <t>Approved</t>
  </si>
  <si>
    <t>Ramirez</t>
  </si>
  <si>
    <t>Francisco</t>
  </si>
  <si>
    <t>fjramirez91@gmail.com</t>
  </si>
  <si>
    <t>Scuderi</t>
  </si>
  <si>
    <t>Chris</t>
  </si>
  <si>
    <t>cscuderi@hotmail.com</t>
  </si>
  <si>
    <t>Powell</t>
  </si>
  <si>
    <t>Scott</t>
  </si>
  <si>
    <t>scotte30m3@hotmail.com</t>
  </si>
  <si>
    <t>Gordon</t>
  </si>
  <si>
    <t>Jeffrey</t>
  </si>
  <si>
    <t>gordonjeff80@yahoo.com</t>
  </si>
  <si>
    <t>Palmer</t>
  </si>
  <si>
    <t>Melaney</t>
  </si>
  <si>
    <t>melaney.palmer@gmail.com</t>
  </si>
  <si>
    <t>Clifton</t>
  </si>
  <si>
    <t>Brian</t>
  </si>
  <si>
    <t>goofypolice@gmail.com</t>
  </si>
  <si>
    <t>broughton</t>
  </si>
  <si>
    <t>matthew</t>
  </si>
  <si>
    <t>broughtsae@hotmail.com</t>
  </si>
  <si>
    <t>Sarah</t>
  </si>
  <si>
    <t>Ferch</t>
  </si>
  <si>
    <t>David</t>
  </si>
  <si>
    <t>ferchinator@yahoo.com</t>
  </si>
  <si>
    <t>Stephanie</t>
  </si>
  <si>
    <t>King</t>
  </si>
  <si>
    <t>James</t>
  </si>
  <si>
    <t>Jmikeking08@gmail.com</t>
  </si>
  <si>
    <t>Messenger</t>
  </si>
  <si>
    <t>Melissa</t>
  </si>
  <si>
    <t>Walczak</t>
  </si>
  <si>
    <t>Edgington</t>
  </si>
  <si>
    <t>Matthew</t>
  </si>
  <si>
    <t>Weber</t>
  </si>
  <si>
    <t>Ryan</t>
  </si>
  <si>
    <t>Jason</t>
  </si>
  <si>
    <t>N01029061@ospreys.unf.edu</t>
  </si>
  <si>
    <t>walczakk@icloud.com</t>
  </si>
  <si>
    <t>EdgingtonM@cintas.com</t>
  </si>
  <si>
    <t>drweber3361@yahoo.com</t>
  </si>
  <si>
    <t>Masteller</t>
  </si>
  <si>
    <t>ryan.masteller@gmail.com</t>
  </si>
  <si>
    <t>OBrien</t>
  </si>
  <si>
    <t>Roberts</t>
  </si>
  <si>
    <t>Rowe</t>
  </si>
  <si>
    <t>Eli</t>
  </si>
  <si>
    <t>samuel.m.roberts1@gmail.com</t>
  </si>
  <si>
    <t>rowe.eli@gmail.com</t>
  </si>
  <si>
    <t>Weiser</t>
  </si>
  <si>
    <t>Woods</t>
  </si>
  <si>
    <t>Jonathan</t>
  </si>
  <si>
    <t>j9booper@yahoo.com</t>
  </si>
  <si>
    <t>610-547-4901</t>
  </si>
  <si>
    <t>407-761-3904</t>
  </si>
  <si>
    <t>904-327-7688</t>
  </si>
  <si>
    <t>904-206-0358</t>
  </si>
  <si>
    <t>904-982-1079</t>
  </si>
  <si>
    <t>904-441-9800</t>
  </si>
  <si>
    <t>904-352-9814</t>
  </si>
  <si>
    <t>904-753-3669</t>
  </si>
  <si>
    <t>734-740-3150</t>
  </si>
  <si>
    <t>717-448-8086</t>
  </si>
  <si>
    <t>904-312-7554</t>
  </si>
  <si>
    <t>904-805-2233</t>
  </si>
  <si>
    <t>812-787-1695</t>
  </si>
  <si>
    <t>714-510-6534</t>
  </si>
  <si>
    <t>Painter</t>
  </si>
  <si>
    <t>313-995-4225</t>
  </si>
  <si>
    <t>U15 Rec (11v11)</t>
  </si>
  <si>
    <t>Players per Team</t>
  </si>
  <si>
    <t>Total Players</t>
  </si>
  <si>
    <t xml:space="preserve">Increase </t>
  </si>
  <si>
    <t>9 rec teams</t>
  </si>
  <si>
    <t>U10 Francisco R</t>
  </si>
  <si>
    <t xml:space="preserve">T Williams </t>
  </si>
  <si>
    <t>G Passantino</t>
  </si>
  <si>
    <t>J Brooks &amp; L Cranmer</t>
  </si>
  <si>
    <t>U6 James King</t>
  </si>
  <si>
    <t>U6 Matthew Edgington</t>
  </si>
  <si>
    <t>U6 Melissa Messenger</t>
  </si>
  <si>
    <t>U10 Francisco Ramirez</t>
  </si>
  <si>
    <t>Head coach</t>
  </si>
  <si>
    <t>Assistant Coach/Manager</t>
  </si>
  <si>
    <t>T Giggy</t>
  </si>
  <si>
    <t>Matt Broughton</t>
  </si>
  <si>
    <t>Chris Scuderi</t>
  </si>
  <si>
    <t>60 players</t>
  </si>
  <si>
    <t>L</t>
  </si>
  <si>
    <t>M</t>
  </si>
  <si>
    <t>S</t>
  </si>
  <si>
    <t>XXL</t>
  </si>
  <si>
    <t>U10 Jack Gunn</t>
  </si>
  <si>
    <t>XL</t>
  </si>
  <si>
    <t>Coach Voucher</t>
  </si>
  <si>
    <t>H Kennedy</t>
  </si>
  <si>
    <t>Carolina Dunton</t>
  </si>
  <si>
    <t>Count of Shirt Size2</t>
  </si>
  <si>
    <t>Count of Shirt Size</t>
  </si>
  <si>
    <t>Row Labels</t>
  </si>
  <si>
    <t>(blank)</t>
  </si>
  <si>
    <t>Grand Total</t>
  </si>
  <si>
    <t>Shirts for coahes</t>
  </si>
  <si>
    <t>Romero Martinez</t>
  </si>
  <si>
    <t>U10 Arron Opheim</t>
  </si>
  <si>
    <t>David Ferch</t>
  </si>
  <si>
    <t>U12 Field</t>
  </si>
  <si>
    <t>U10 Field</t>
  </si>
  <si>
    <t>Adult Fields</t>
  </si>
  <si>
    <t>Fall 2018</t>
  </si>
  <si>
    <t>Spring 2019</t>
  </si>
  <si>
    <t>Dan DeMott</t>
  </si>
  <si>
    <t>Rick Neely</t>
  </si>
  <si>
    <t>Hilton Jordan</t>
  </si>
  <si>
    <t xml:space="preserve">Melaney Palmer </t>
  </si>
  <si>
    <t>U13 Rec (11v11)</t>
  </si>
  <si>
    <t>U6/8 Field</t>
  </si>
  <si>
    <t>U15 Clifton</t>
  </si>
  <si>
    <t>28 players</t>
  </si>
  <si>
    <t>12 rec teams</t>
  </si>
  <si>
    <t>Saturday</t>
  </si>
  <si>
    <t>James Fountain</t>
  </si>
  <si>
    <t>Stephanie Carper</t>
  </si>
  <si>
    <t>U6 Matt Broughton</t>
  </si>
  <si>
    <t>U6 Romero</t>
  </si>
  <si>
    <t>U6 Carper</t>
  </si>
  <si>
    <t>U6 Demott</t>
  </si>
  <si>
    <t>U6 Fountain</t>
  </si>
  <si>
    <t>U6 Neely</t>
  </si>
  <si>
    <t>U6 Mighty Shrimp</t>
  </si>
  <si>
    <t>U6 Kenny Walczak</t>
  </si>
  <si>
    <t>U6 Woods</t>
  </si>
  <si>
    <t>U8 Edgington</t>
  </si>
  <si>
    <t>U8 Fernandez</t>
  </si>
  <si>
    <t>U8 Jordan</t>
  </si>
  <si>
    <t>U8 Kimball</t>
  </si>
  <si>
    <t>U8 Masteller</t>
  </si>
  <si>
    <t>U8 OBrien</t>
  </si>
  <si>
    <t>U8 Powell</t>
  </si>
  <si>
    <t>U8 Roberts</t>
  </si>
  <si>
    <t>U8 Rogers</t>
  </si>
  <si>
    <t>U8 Rowe</t>
  </si>
  <si>
    <t>U8 Weber</t>
  </si>
  <si>
    <t>U8 Weiser</t>
  </si>
  <si>
    <t>Matt Edgington</t>
  </si>
  <si>
    <t>Kevin Fernandez</t>
  </si>
  <si>
    <t>Justin Kimball</t>
  </si>
  <si>
    <t>Ryan Masteller</t>
  </si>
  <si>
    <t>Sarah Obrien</t>
  </si>
  <si>
    <t>Jeremy Powell</t>
  </si>
  <si>
    <t>Sam Robers</t>
  </si>
  <si>
    <t>jason Rogers</t>
  </si>
  <si>
    <t>Eli Rowe</t>
  </si>
  <si>
    <t>Ryan Weber</t>
  </si>
  <si>
    <t>Ben Weiser</t>
  </si>
  <si>
    <t>Jonathan Woods</t>
  </si>
  <si>
    <t>Kenny Walczak</t>
  </si>
  <si>
    <t>Joel Painter</t>
  </si>
  <si>
    <t>Melissa Messenger</t>
  </si>
  <si>
    <t>James King</t>
  </si>
  <si>
    <t>Aaron Opheim</t>
  </si>
  <si>
    <t>Frencisco Ramirez</t>
  </si>
  <si>
    <t>Jack Gunn</t>
  </si>
  <si>
    <t>U10 Dale H</t>
  </si>
  <si>
    <t>Dale Hutcherson</t>
  </si>
  <si>
    <t>U10 Scuderi</t>
  </si>
  <si>
    <t>U10 Gonga</t>
  </si>
  <si>
    <t>Ricardo Gonga</t>
  </si>
  <si>
    <t xml:space="preserve">U12 </t>
  </si>
  <si>
    <t>Brian Clifton</t>
  </si>
  <si>
    <t>Scott Fraize</t>
  </si>
  <si>
    <t>U13 Scott F</t>
  </si>
  <si>
    <t>U11 B</t>
  </si>
  <si>
    <t>U12 G</t>
  </si>
  <si>
    <t>Scott Powell</t>
  </si>
  <si>
    <t>Jeff Gordon</t>
  </si>
  <si>
    <t>U6 Matt Edgington</t>
  </si>
  <si>
    <t xml:space="preserve">pending </t>
  </si>
  <si>
    <t>email again</t>
  </si>
  <si>
    <t>Program Name</t>
  </si>
  <si>
    <t>Division Name</t>
  </si>
  <si>
    <t>Team Name</t>
  </si>
  <si>
    <t>Volunteer Role</t>
  </si>
  <si>
    <t>Volunteer First Name</t>
  </si>
  <si>
    <t>Volunteer Last Name</t>
  </si>
  <si>
    <t>Volunteer Email Address</t>
  </si>
  <si>
    <t>Volunteer Cell Phone</t>
  </si>
  <si>
    <t>Volunteer Other Phone</t>
  </si>
  <si>
    <t>2019 Spring Recreational</t>
  </si>
  <si>
    <t>Recreational (U06)</t>
  </si>
  <si>
    <t>Carper</t>
  </si>
  <si>
    <t>Dan</t>
  </si>
  <si>
    <t>DeMott</t>
  </si>
  <si>
    <t>Fountain</t>
  </si>
  <si>
    <t>Rick</t>
  </si>
  <si>
    <t>Neely</t>
  </si>
  <si>
    <t>Joel</t>
  </si>
  <si>
    <t>Alejandro</t>
  </si>
  <si>
    <t>Kenny</t>
  </si>
  <si>
    <t>Assistant Coach</t>
  </si>
  <si>
    <t>Unallocated</t>
  </si>
  <si>
    <t>Hayden</t>
  </si>
  <si>
    <t>Harrison</t>
  </si>
  <si>
    <t>Poole</t>
  </si>
  <si>
    <t>Stephan</t>
  </si>
  <si>
    <t>stephanielcarper@gmail.com</t>
  </si>
  <si>
    <t>610-283-0172</t>
  </si>
  <si>
    <t>demott.daniel@gmail.com</t>
  </si>
  <si>
    <t>912-222-1756</t>
  </si>
  <si>
    <t>Colefountain@gmail.com</t>
  </si>
  <si>
    <t>912-286-6913</t>
  </si>
  <si>
    <t>904-557-3036</t>
  </si>
  <si>
    <t>904-335-0973</t>
  </si>
  <si>
    <t>neelyre@comcast.net</t>
  </si>
  <si>
    <t>404-273-4814</t>
  </si>
  <si>
    <t>painterjoel@yahoo.com</t>
  </si>
  <si>
    <t>romerofamily32034@gmail.com</t>
  </si>
  <si>
    <t>904-415-9623</t>
  </si>
  <si>
    <t>330-651-3862</t>
  </si>
  <si>
    <t>kB.hwelch@gmail.com</t>
  </si>
  <si>
    <t>904-588-2947</t>
  </si>
  <si>
    <t>harrisonpoole@gmail.com</t>
  </si>
  <si>
    <t>904-206-0503</t>
  </si>
  <si>
    <t>bstephan702@gmail.com</t>
  </si>
  <si>
    <t>309-338-5789</t>
  </si>
  <si>
    <t>Recreational (U08)</t>
  </si>
  <si>
    <t>Kevin</t>
  </si>
  <si>
    <t>Fernandez</t>
  </si>
  <si>
    <t>Hilton</t>
  </si>
  <si>
    <t>Jordan</t>
  </si>
  <si>
    <t>Justin</t>
  </si>
  <si>
    <t>Kimball</t>
  </si>
  <si>
    <t>Kimberly</t>
  </si>
  <si>
    <t>White</t>
  </si>
  <si>
    <t>Jeremy</t>
  </si>
  <si>
    <t>Sam</t>
  </si>
  <si>
    <t>Rogers</t>
  </si>
  <si>
    <t>Kathryn</t>
  </si>
  <si>
    <t>Ferguson</t>
  </si>
  <si>
    <t>Ben</t>
  </si>
  <si>
    <t>Smith</t>
  </si>
  <si>
    <t>fezfamily4211@gmail.com</t>
  </si>
  <si>
    <t>904-583-9338</t>
  </si>
  <si>
    <t>Hsjordan70@gmail.com</t>
  </si>
  <si>
    <t>justinarthurkimball@gmail.com</t>
  </si>
  <si>
    <t>904-716-1191</t>
  </si>
  <si>
    <t>kh6292003@yahoo.com</t>
  </si>
  <si>
    <t>330-289-0038</t>
  </si>
  <si>
    <t>sarahemart330@gmail.com</t>
  </si>
  <si>
    <t>404-416-0902</t>
  </si>
  <si>
    <t>jeremy.powell@acclivityhealth.com</t>
  </si>
  <si>
    <t>904-521-3539</t>
  </si>
  <si>
    <t>rogerjasonjx@gmail.com</t>
  </si>
  <si>
    <t>904-327-7826</t>
  </si>
  <si>
    <t>kfergie6@gmail.com</t>
  </si>
  <si>
    <t>812-344-0638</t>
  </si>
  <si>
    <t>321-961-3729</t>
  </si>
  <si>
    <t>weiserbe@nassau.k12.fl.us</t>
  </si>
  <si>
    <t>fishmuggler@yahoo.com</t>
  </si>
  <si>
    <t>904-556-1457</t>
  </si>
  <si>
    <t>Recreational (U10)</t>
  </si>
  <si>
    <t>Ricardo</t>
  </si>
  <si>
    <t>Gonga</t>
  </si>
  <si>
    <t>U10 Gunn</t>
  </si>
  <si>
    <t>Dale</t>
  </si>
  <si>
    <t>Hutcherson</t>
  </si>
  <si>
    <t>U10 Aaron O</t>
  </si>
  <si>
    <t>r.gonga.3@gmail.com</t>
  </si>
  <si>
    <t>925-305-9862</t>
  </si>
  <si>
    <t>dbhutcherson@gmail.com</t>
  </si>
  <si>
    <t>610-710-9956</t>
  </si>
  <si>
    <t>904-415-9065</t>
  </si>
  <si>
    <t>904-415-9059</t>
  </si>
  <si>
    <t>904-719-0902</t>
  </si>
  <si>
    <t>407-719-0269</t>
  </si>
  <si>
    <t>Recreational (U11 &amp; U12)</t>
  </si>
  <si>
    <t>AIY U12 G</t>
  </si>
  <si>
    <t>AIY U11 B</t>
  </si>
  <si>
    <t>carlos</t>
  </si>
  <si>
    <t>Serrano</t>
  </si>
  <si>
    <t>Cserr03@gmail.com</t>
  </si>
  <si>
    <t>904-755-2523</t>
  </si>
  <si>
    <t>Recreational (U13)</t>
  </si>
  <si>
    <t>U13 Team Scott F</t>
  </si>
  <si>
    <t>scott</t>
  </si>
  <si>
    <t>fraize</t>
  </si>
  <si>
    <t>scottfraize@live.com</t>
  </si>
  <si>
    <t>304-334-1652</t>
  </si>
  <si>
    <t>Recreational (U15)</t>
  </si>
  <si>
    <t>U15 Team Clifton</t>
  </si>
  <si>
    <t>Kimberly Maloy</t>
  </si>
  <si>
    <t xml:space="preserve">one check </t>
  </si>
  <si>
    <t>U8 Boys Games</t>
  </si>
  <si>
    <t>Friday</t>
  </si>
  <si>
    <t>9am</t>
  </si>
  <si>
    <t>Competitive Games</t>
  </si>
  <si>
    <t>10am</t>
  </si>
  <si>
    <t>11am</t>
  </si>
  <si>
    <t>12pm</t>
  </si>
  <si>
    <t>Travel Games</t>
  </si>
  <si>
    <t>8:30am</t>
  </si>
  <si>
    <t>1pm</t>
  </si>
  <si>
    <t>6:30pm</t>
  </si>
  <si>
    <t>Field #</t>
  </si>
  <si>
    <t>Academy Traininng</t>
  </si>
  <si>
    <t>U10 Academy</t>
  </si>
  <si>
    <t>U12-16 Academy</t>
  </si>
  <si>
    <t>U10 Games</t>
  </si>
  <si>
    <t>Open practice 
for U8-U6,
 (8) teams</t>
  </si>
  <si>
    <t>Games</t>
  </si>
  <si>
    <t>Lilkickers</t>
  </si>
  <si>
    <t>Academy Area</t>
  </si>
  <si>
    <t>In-House Games</t>
  </si>
  <si>
    <t>U14 Rec Holmes</t>
  </si>
  <si>
    <t>U8 Academy</t>
  </si>
  <si>
    <t>U13 Comp Girls</t>
  </si>
  <si>
    <t>U11 Comp Girls</t>
  </si>
  <si>
    <t>U11 Comp Boys</t>
  </si>
  <si>
    <t>U14 Comp Boys</t>
  </si>
  <si>
    <t>U19 Comp Girls</t>
  </si>
  <si>
    <t>U10 Weiser</t>
  </si>
  <si>
    <t>Practice and Games Schedule for Spring 2022</t>
  </si>
  <si>
    <t>U6  Games</t>
  </si>
  <si>
    <t>8am-11am</t>
  </si>
  <si>
    <t>U8 Girls</t>
  </si>
  <si>
    <t>Inhouse</t>
  </si>
  <si>
    <t>4v4</t>
  </si>
  <si>
    <t>7v7</t>
  </si>
  <si>
    <t>9v9</t>
  </si>
  <si>
    <t>11v11</t>
  </si>
  <si>
    <t>Coed</t>
  </si>
  <si>
    <t>Girls Teams</t>
  </si>
  <si>
    <t>Boys Teams</t>
  </si>
  <si>
    <t>Total teams</t>
  </si>
  <si>
    <t>Spring 2022 Recreational Number</t>
  </si>
  <si>
    <t>Total</t>
  </si>
  <si>
    <t xml:space="preserve"> (U12 Weiser)</t>
  </si>
  <si>
    <t>U10 Chambers U10 Lentz</t>
  </si>
  <si>
    <t xml:space="preserve"> 2 B</t>
  </si>
  <si>
    <t>2 A</t>
  </si>
  <si>
    <t>Practice 10</t>
  </si>
  <si>
    <t xml:space="preserve">U10 Broughton </t>
  </si>
  <si>
    <t>U6-10 games</t>
  </si>
  <si>
    <t>In house</t>
  </si>
  <si>
    <t>Game in season</t>
  </si>
  <si>
    <t>GAMES</t>
  </si>
  <si>
    <t>U10 Godek</t>
  </si>
  <si>
    <t>U10 Green &amp; U10 Walczak</t>
  </si>
  <si>
    <t>U10 Hiott &amp; U10 Gallup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</si>
</sst>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8000"/>
      <name val="Arial"/>
      <family val="2"/>
    </font>
    <font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9.9499999999999993"/>
      <color theme="1"/>
      <name val="Verdana"/>
      <family val="2"/>
    </font>
    <font>
      <sz val="11"/>
      <color theme="1"/>
      <name val="Calibri"/>
      <family val="2"/>
      <scheme val="minor"/>
    </font>
    <font>
      <sz val="9.9499999999999993"/>
      <color theme="1"/>
      <name val="Verdana"/>
      <family val="2"/>
    </font>
    <font>
      <sz val="9.9499999999999993"/>
      <color theme="1"/>
      <name val="Verdana"/>
      <family val="2"/>
    </font>
    <font>
      <sz val="10"/>
      <color rgb="FFFF0000"/>
      <name val="Arial"/>
      <family val="2"/>
    </font>
    <font>
      <sz val="12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C0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18" applyNumberFormat="0" applyAlignment="0" applyProtection="0"/>
    <xf numFmtId="0" fontId="15" fillId="13" borderId="19" applyNumberFormat="0" applyAlignment="0" applyProtection="0"/>
    <xf numFmtId="0" fontId="16" fillId="13" borderId="18" applyNumberFormat="0" applyAlignment="0" applyProtection="0"/>
    <xf numFmtId="0" fontId="17" fillId="0" borderId="20" applyNumberFormat="0" applyFill="0" applyAlignment="0" applyProtection="0"/>
    <xf numFmtId="0" fontId="18" fillId="14" borderId="21" applyNumberFormat="0" applyAlignment="0" applyProtection="0"/>
    <xf numFmtId="0" fontId="2" fillId="0" borderId="0" applyNumberFormat="0" applyFill="0" applyBorder="0" applyAlignment="0" applyProtection="0"/>
    <xf numFmtId="0" fontId="6" fillId="15" borderId="22" applyNumberFormat="0" applyFont="0" applyAlignment="0" applyProtection="0"/>
    <xf numFmtId="0" fontId="19" fillId="0" borderId="0" applyNumberFormat="0" applyFill="0" applyBorder="0" applyAlignment="0" applyProtection="0"/>
    <xf numFmtId="0" fontId="3" fillId="0" borderId="23" applyNumberFormat="0" applyFill="0" applyAlignment="0" applyProtection="0"/>
    <xf numFmtId="0" fontId="20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20" fillId="39" borderId="0" applyNumberFormat="0" applyBorder="0" applyAlignment="0" applyProtection="0"/>
    <xf numFmtId="0" fontId="26" fillId="47" borderId="30" applyProtection="0">
      <alignment horizontal="center" vertical="center"/>
    </xf>
    <xf numFmtId="0" fontId="27" fillId="0" borderId="0"/>
    <xf numFmtId="0" fontId="27" fillId="0" borderId="34" applyNumberFormat="0" applyFont="0" applyFill="0" applyAlignment="0" applyProtection="0"/>
    <xf numFmtId="0" fontId="6" fillId="0" borderId="0"/>
    <xf numFmtId="0" fontId="32" fillId="0" borderId="0" applyBorder="0"/>
  </cellStyleXfs>
  <cellXfs count="20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5" borderId="0" xfId="0" applyFill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5" borderId="0" xfId="0" applyFill="1" applyAlignment="1">
      <alignment horizontal="center"/>
    </xf>
    <xf numFmtId="0" fontId="3" fillId="6" borderId="0" xfId="0" applyFont="1" applyFill="1" applyAlignment="1">
      <alignment horizontal="center"/>
    </xf>
    <xf numFmtId="0" fontId="0" fillId="6" borderId="0" xfId="0" applyFill="1"/>
    <xf numFmtId="0" fontId="0" fillId="0" borderId="0" xfId="0" applyFill="1"/>
    <xf numFmtId="0" fontId="0" fillId="7" borderId="0" xfId="0" applyFill="1"/>
    <xf numFmtId="0" fontId="3" fillId="6" borderId="0" xfId="0" applyFont="1" applyFill="1" applyAlignment="1">
      <alignment horizontal="center" wrapText="1"/>
    </xf>
    <xf numFmtId="0" fontId="3" fillId="6" borderId="0" xfId="0" applyFont="1" applyFill="1" applyAlignment="1">
      <alignment wrapText="1"/>
    </xf>
    <xf numFmtId="1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left"/>
    </xf>
    <xf numFmtId="2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Fill="1" applyAlignment="1">
      <alignment wrapText="1"/>
    </xf>
    <xf numFmtId="49" fontId="0" fillId="6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8" borderId="6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5" xfId="0" applyBorder="1" applyAlignment="1"/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/>
    <xf numFmtId="0" fontId="0" fillId="0" borderId="9" xfId="0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6" borderId="0" xfId="0" applyFill="1" applyAlignment="1">
      <alignment wrapText="1"/>
    </xf>
    <xf numFmtId="49" fontId="0" fillId="0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Border="1" applyAlignment="1">
      <alignment horizont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42" borderId="2" xfId="0" applyFill="1" applyBorder="1" applyAlignment="1">
      <alignment horizontal="center"/>
    </xf>
    <xf numFmtId="0" fontId="0" fillId="7" borderId="2" xfId="0" applyFill="1" applyBorder="1" applyAlignment="1">
      <alignment horizontal="center" wrapText="1"/>
    </xf>
    <xf numFmtId="0" fontId="0" fillId="7" borderId="2" xfId="0" applyFill="1" applyBorder="1" applyAlignment="1">
      <alignment horizontal="center"/>
    </xf>
    <xf numFmtId="0" fontId="0" fillId="7" borderId="2" xfId="0" applyFill="1" applyBorder="1" applyAlignment="1">
      <alignment wrapText="1"/>
    </xf>
    <xf numFmtId="0" fontId="0" fillId="7" borderId="2" xfId="0" applyFill="1" applyBorder="1"/>
    <xf numFmtId="0" fontId="0" fillId="41" borderId="2" xfId="0" applyNumberFormat="1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3" fillId="0" borderId="31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1" fontId="22" fillId="0" borderId="2" xfId="0" applyNumberFormat="1" applyFont="1" applyBorder="1" applyAlignment="1">
      <alignment horizontal="left"/>
    </xf>
    <xf numFmtId="1" fontId="23" fillId="0" borderId="2" xfId="0" applyNumberFormat="1" applyFont="1" applyBorder="1" applyAlignment="1">
      <alignment horizontal="center"/>
    </xf>
    <xf numFmtId="0" fontId="0" fillId="0" borderId="2" xfId="0" applyBorder="1"/>
    <xf numFmtId="49" fontId="22" fillId="0" borderId="2" xfId="0" applyNumberFormat="1" applyFont="1" applyBorder="1" applyAlignment="1">
      <alignment horizontal="center"/>
    </xf>
    <xf numFmtId="49" fontId="22" fillId="0" borderId="2" xfId="0" applyNumberFormat="1" applyFont="1" applyFill="1" applyBorder="1" applyAlignment="1">
      <alignment horizontal="center"/>
    </xf>
    <xf numFmtId="49" fontId="21" fillId="0" borderId="2" xfId="0" applyNumberFormat="1" applyFont="1" applyBorder="1" applyAlignment="1">
      <alignment horizontal="center"/>
    </xf>
    <xf numFmtId="0" fontId="21" fillId="7" borderId="33" xfId="0" applyFont="1" applyFill="1" applyBorder="1" applyAlignment="1">
      <alignment horizontal="center" wrapText="1"/>
    </xf>
    <xf numFmtId="0" fontId="21" fillId="7" borderId="33" xfId="0" applyFont="1" applyFill="1" applyBorder="1" applyAlignment="1">
      <alignment wrapText="1"/>
    </xf>
    <xf numFmtId="0" fontId="22" fillId="7" borderId="33" xfId="0" applyFont="1" applyFill="1" applyBorder="1" applyAlignment="1">
      <alignment horizontal="center"/>
    </xf>
    <xf numFmtId="49" fontId="21" fillId="44" borderId="2" xfId="0" applyNumberFormat="1" applyFont="1" applyFill="1" applyBorder="1" applyAlignment="1">
      <alignment horizontal="center"/>
    </xf>
    <xf numFmtId="49" fontId="21" fillId="44" borderId="2" xfId="0" applyNumberFormat="1" applyFont="1" applyFill="1" applyBorder="1"/>
    <xf numFmtId="0" fontId="0" fillId="44" borderId="2" xfId="0" applyFill="1" applyBorder="1"/>
    <xf numFmtId="49" fontId="21" fillId="43" borderId="2" xfId="0" applyNumberFormat="1" applyFont="1" applyFill="1" applyBorder="1" applyAlignment="1">
      <alignment horizontal="center"/>
    </xf>
    <xf numFmtId="0" fontId="0" fillId="43" borderId="2" xfId="0" applyFill="1" applyBorder="1"/>
    <xf numFmtId="49" fontId="21" fillId="45" borderId="2" xfId="0" applyNumberFormat="1" applyFont="1" applyFill="1" applyBorder="1" applyAlignment="1">
      <alignment horizontal="center"/>
    </xf>
    <xf numFmtId="0" fontId="0" fillId="45" borderId="2" xfId="0" applyFill="1" applyBorder="1"/>
    <xf numFmtId="0" fontId="0" fillId="45" borderId="2" xfId="0" applyFill="1" applyBorder="1" applyAlignment="1">
      <alignment wrapText="1"/>
    </xf>
    <xf numFmtId="0" fontId="0" fillId="4" borderId="2" xfId="0" applyFill="1" applyBorder="1" applyAlignment="1">
      <alignment horizontal="center"/>
    </xf>
    <xf numFmtId="0" fontId="0" fillId="44" borderId="2" xfId="0" applyFill="1" applyBorder="1" applyAlignment="1">
      <alignment horizontal="right"/>
    </xf>
    <xf numFmtId="0" fontId="21" fillId="7" borderId="33" xfId="0" applyFont="1" applyFill="1" applyBorder="1" applyAlignment="1">
      <alignment horizontal="right" wrapText="1"/>
    </xf>
    <xf numFmtId="1" fontId="21" fillId="0" borderId="2" xfId="0" applyNumberFormat="1" applyFont="1" applyFill="1" applyBorder="1" applyAlignment="1">
      <alignment horizontal="right"/>
    </xf>
    <xf numFmtId="0" fontId="0" fillId="43" borderId="2" xfId="0" applyFill="1" applyBorder="1" applyAlignment="1">
      <alignment horizontal="right"/>
    </xf>
    <xf numFmtId="0" fontId="0" fillId="45" borderId="2" xfId="0" applyFill="1" applyBorder="1" applyAlignment="1">
      <alignment horizontal="right"/>
    </xf>
    <xf numFmtId="0" fontId="0" fillId="0" borderId="0" xfId="0" applyAlignment="1">
      <alignment horizontal="right"/>
    </xf>
    <xf numFmtId="0" fontId="0" fillId="44" borderId="2" xfId="0" applyFill="1" applyBorder="1" applyAlignment="1">
      <alignment horizontal="left"/>
    </xf>
    <xf numFmtId="0" fontId="0" fillId="0" borderId="0" xfId="0" applyNumberFormat="1"/>
    <xf numFmtId="0" fontId="0" fillId="0" borderId="0" xfId="0" pivotButton="1"/>
    <xf numFmtId="49" fontId="21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wrapText="1"/>
    </xf>
    <xf numFmtId="0" fontId="21" fillId="0" borderId="2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29" fillId="0" borderId="34" xfId="44" applyFont="1" applyBorder="1" applyAlignment="1">
      <alignment horizontal="left" vertical="center" wrapText="1"/>
    </xf>
    <xf numFmtId="0" fontId="29" fillId="0" borderId="34" xfId="44" applyFont="1" applyFill="1" applyBorder="1" applyAlignment="1">
      <alignment horizontal="left" vertical="center" wrapText="1"/>
    </xf>
    <xf numFmtId="0" fontId="29" fillId="44" borderId="34" xfId="44" applyFont="1" applyFill="1" applyBorder="1" applyAlignment="1">
      <alignment horizontal="left" vertical="center" wrapText="1"/>
    </xf>
    <xf numFmtId="1" fontId="21" fillId="44" borderId="2" xfId="0" applyNumberFormat="1" applyFont="1" applyFill="1" applyBorder="1" applyAlignment="1">
      <alignment horizontal="right"/>
    </xf>
    <xf numFmtId="1" fontId="21" fillId="44" borderId="2" xfId="0" applyNumberFormat="1" applyFont="1" applyFill="1" applyBorder="1" applyAlignment="1">
      <alignment horizontal="left"/>
    </xf>
    <xf numFmtId="1" fontId="22" fillId="44" borderId="2" xfId="0" applyNumberFormat="1" applyFont="1" applyFill="1" applyBorder="1" applyAlignment="1">
      <alignment horizontal="left"/>
    </xf>
    <xf numFmtId="49" fontId="21" fillId="43" borderId="34" xfId="0" applyNumberFormat="1" applyFont="1" applyFill="1" applyBorder="1"/>
    <xf numFmtId="0" fontId="29" fillId="44" borderId="2" xfId="44" applyFont="1" applyFill="1" applyBorder="1" applyAlignment="1">
      <alignment horizontal="left" vertical="center" wrapText="1"/>
    </xf>
    <xf numFmtId="49" fontId="21" fillId="45" borderId="34" xfId="0" applyNumberFormat="1" applyFont="1" applyFill="1" applyBorder="1"/>
    <xf numFmtId="0" fontId="0" fillId="43" borderId="34" xfId="0" applyFill="1" applyBorder="1"/>
    <xf numFmtId="0" fontId="29" fillId="0" borderId="2" xfId="44" applyFont="1" applyFill="1" applyBorder="1" applyAlignment="1">
      <alignment horizontal="left" vertical="center" wrapText="1"/>
    </xf>
    <xf numFmtId="1" fontId="21" fillId="43" borderId="34" xfId="0" applyNumberFormat="1" applyFont="1" applyFill="1" applyBorder="1" applyAlignment="1">
      <alignment horizontal="left"/>
    </xf>
    <xf numFmtId="0" fontId="0" fillId="44" borderId="30" xfId="0" applyFill="1" applyBorder="1" applyAlignment="1">
      <alignment horizontal="left"/>
    </xf>
    <xf numFmtId="0" fontId="0" fillId="45" borderId="34" xfId="0" applyFill="1" applyBorder="1"/>
    <xf numFmtId="0" fontId="21" fillId="0" borderId="0" xfId="0" applyFont="1" applyFill="1" applyBorder="1" applyAlignment="1">
      <alignment wrapText="1"/>
    </xf>
    <xf numFmtId="1" fontId="30" fillId="0" borderId="2" xfId="0" applyNumberFormat="1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0" fillId="43" borderId="34" xfId="0" applyFill="1" applyBorder="1" applyAlignment="1">
      <alignment horizontal="left"/>
    </xf>
    <xf numFmtId="0" fontId="28" fillId="0" borderId="2" xfId="44" applyFont="1" applyFill="1" applyBorder="1" applyAlignment="1">
      <alignment horizontal="left" vertical="center" wrapText="1"/>
    </xf>
    <xf numFmtId="0" fontId="26" fillId="47" borderId="30" xfId="42" applyFont="1" applyFill="1" applyBorder="1" applyAlignment="1">
      <alignment horizontal="center" vertical="center" wrapText="1"/>
    </xf>
    <xf numFmtId="0" fontId="28" fillId="0" borderId="34" xfId="44" applyFont="1" applyBorder="1" applyAlignment="1">
      <alignment horizontal="left" vertical="center" wrapText="1"/>
    </xf>
    <xf numFmtId="0" fontId="28" fillId="4" borderId="34" xfId="44" applyFont="1" applyFill="1" applyBorder="1" applyAlignment="1">
      <alignment horizontal="left" vertical="center" wrapText="1"/>
    </xf>
    <xf numFmtId="0" fontId="28" fillId="48" borderId="34" xfId="44" applyFont="1" applyFill="1" applyBorder="1" applyAlignment="1">
      <alignment horizontal="left" vertical="center" wrapText="1"/>
    </xf>
    <xf numFmtId="0" fontId="28" fillId="0" borderId="34" xfId="44" applyFont="1" applyFill="1" applyBorder="1" applyAlignment="1">
      <alignment horizontal="left" vertical="center" wrapText="1"/>
    </xf>
    <xf numFmtId="0" fontId="28" fillId="6" borderId="34" xfId="44" applyFont="1" applyFill="1" applyBorder="1" applyAlignment="1">
      <alignment horizontal="left" vertical="center" wrapText="1"/>
    </xf>
    <xf numFmtId="0" fontId="4" fillId="8" borderId="37" xfId="0" applyFont="1" applyFill="1" applyBorder="1" applyAlignment="1">
      <alignment horizontal="center" wrapText="1"/>
    </xf>
    <xf numFmtId="18" fontId="4" fillId="8" borderId="29" xfId="0" applyNumberFormat="1" applyFont="1" applyFill="1" applyBorder="1" applyAlignment="1">
      <alignment horizontal="center" wrapText="1"/>
    </xf>
    <xf numFmtId="18" fontId="4" fillId="8" borderId="1" xfId="0" applyNumberFormat="1" applyFont="1" applyFill="1" applyBorder="1" applyAlignment="1">
      <alignment horizontal="center" wrapText="1"/>
    </xf>
    <xf numFmtId="18" fontId="4" fillId="8" borderId="35" xfId="0" applyNumberFormat="1" applyFont="1" applyFill="1" applyBorder="1" applyAlignment="1">
      <alignment horizontal="center" wrapText="1"/>
    </xf>
    <xf numFmtId="18" fontId="4" fillId="8" borderId="5" xfId="0" applyNumberFormat="1" applyFont="1" applyFill="1" applyBorder="1" applyAlignment="1">
      <alignment horizontal="center" wrapText="1"/>
    </xf>
    <xf numFmtId="0" fontId="4" fillId="8" borderId="13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25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1" fillId="8" borderId="43" xfId="0" applyFont="1" applyFill="1" applyBorder="1" applyAlignment="1">
      <alignment horizontal="center" vertical="center"/>
    </xf>
    <xf numFmtId="18" fontId="4" fillId="8" borderId="13" xfId="0" applyNumberFormat="1" applyFont="1" applyFill="1" applyBorder="1" applyAlignment="1">
      <alignment horizontal="center" wrapText="1"/>
    </xf>
    <xf numFmtId="18" fontId="4" fillId="8" borderId="4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16" fontId="0" fillId="0" borderId="0" xfId="0" applyNumberFormat="1"/>
    <xf numFmtId="0" fontId="0" fillId="0" borderId="48" xfId="0" applyBorder="1" applyAlignment="1">
      <alignment horizontal="center"/>
    </xf>
    <xf numFmtId="0" fontId="0" fillId="0" borderId="49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center"/>
    </xf>
    <xf numFmtId="0" fontId="0" fillId="0" borderId="10" xfId="0" applyBorder="1"/>
    <xf numFmtId="0" fontId="31" fillId="2" borderId="32" xfId="0" applyFont="1" applyFill="1" applyBorder="1" applyAlignment="1">
      <alignment horizontal="center" vertical="center"/>
    </xf>
    <xf numFmtId="0" fontId="31" fillId="2" borderId="38" xfId="0" applyFont="1" applyFill="1" applyBorder="1" applyAlignment="1">
      <alignment horizontal="center" vertical="center"/>
    </xf>
    <xf numFmtId="0" fontId="31" fillId="2" borderId="41" xfId="0" applyFont="1" applyFill="1" applyBorder="1" applyAlignment="1">
      <alignment horizontal="center" vertical="center"/>
    </xf>
    <xf numFmtId="0" fontId="31" fillId="2" borderId="4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31" fillId="4" borderId="40" xfId="0" applyFont="1" applyFill="1" applyBorder="1" applyAlignment="1">
      <alignment horizontal="center" vertical="center"/>
    </xf>
    <xf numFmtId="0" fontId="31" fillId="4" borderId="25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/>
    </xf>
    <xf numFmtId="0" fontId="1" fillId="40" borderId="26" xfId="0" applyFont="1" applyFill="1" applyBorder="1" applyAlignment="1">
      <alignment horizontal="center"/>
    </xf>
    <xf numFmtId="0" fontId="1" fillId="40" borderId="4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" fillId="40" borderId="27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4" fillId="6" borderId="4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0" fontId="4" fillId="8" borderId="45" xfId="0" applyFont="1" applyFill="1" applyBorder="1" applyAlignment="1">
      <alignment horizontal="center" wrapText="1"/>
    </xf>
    <xf numFmtId="0" fontId="4" fillId="8" borderId="46" xfId="0" applyFont="1" applyFill="1" applyBorder="1" applyAlignment="1">
      <alignment horizontal="center" wrapText="1"/>
    </xf>
    <xf numFmtId="0" fontId="4" fillId="8" borderId="11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46" borderId="8" xfId="0" applyFill="1" applyBorder="1" applyAlignment="1">
      <alignment horizontal="center"/>
    </xf>
    <xf numFmtId="0" fontId="0" fillId="46" borderId="0" xfId="0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0" fillId="6" borderId="3" xfId="0" applyFill="1" applyBorder="1" applyAlignment="1">
      <alignment horizontal="center"/>
    </xf>
    <xf numFmtId="0" fontId="0" fillId="5" borderId="10" xfId="0" applyFill="1" applyBorder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Border style" xfId="44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Gray style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5"/>
    <cellStyle name="Normal 3" xfId="46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603250</xdr:colOff>
      <xdr:row>29</xdr:row>
      <xdr:rowOff>190499</xdr:rowOff>
    </xdr:from>
    <xdr:to>
      <xdr:col>12</xdr:col>
      <xdr:colOff>21167</xdr:colOff>
      <xdr:row>59</xdr:row>
      <xdr:rowOff>95594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250" y="7323666"/>
          <a:ext cx="9620250" cy="5704762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enison Civ James L" refreshedDate="43339.410621527779" createdVersion="5" refreshedVersion="5" minRefreshableVersion="3" recordCount="44">
  <cacheSource type="worksheet">
    <worksheetSource ref="A1:F1048576" sheet="2019 Teams and Coaches "/>
  </cacheSource>
  <cacheFields count="9">
    <cacheField name="Division" numFmtId="0">
      <sharedItems containsBlank="1"/>
    </cacheField>
    <cacheField name="Team" numFmtId="0">
      <sharedItems containsBlank="1"/>
    </cacheField>
    <cacheField name="Head coach" numFmtId="0">
      <sharedItems containsBlank="1"/>
    </cacheField>
    <cacheField name="Coach Voucher" numFmtId="0">
      <sharedItems containsBlank="1" containsMixedTypes="1" containsNumber="1" containsInteger="1" minValue="70" maxValue="145"/>
    </cacheField>
    <cacheField name="Shirt Size" numFmtId="0">
      <sharedItems containsBlank="1" count="6">
        <s v="L"/>
        <s v="M"/>
        <s v="XXL"/>
        <s v="XL"/>
        <s v="S"/>
        <m/>
      </sharedItems>
    </cacheField>
    <cacheField name="Assistant Coach/Manager" numFmtId="0">
      <sharedItems containsBlank="1"/>
    </cacheField>
    <cacheField name="Shirt Size2" numFmtId="0">
      <sharedItems containsBlank="1"/>
    </cacheField>
    <cacheField name="Training Days" numFmtId="0">
      <sharedItems containsBlank="1"/>
    </cacheField>
    <cacheField name="R/M Statu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s v="U6"/>
    <s v="U6 Nate Burns"/>
    <s v="Burns"/>
    <n v="95"/>
    <x v="0"/>
    <s v="Matt Broughton"/>
    <s v="XXL"/>
    <m/>
    <s v="Approved"/>
  </r>
  <r>
    <s v="U6"/>
    <s v="U6 Gary Bleil"/>
    <s v="Bleil"/>
    <n v="120"/>
    <x v="0"/>
    <m/>
    <m/>
    <m/>
    <s v="Approved"/>
  </r>
  <r>
    <s v="U6"/>
    <s v="U6 Bridget Foster"/>
    <s v="Foster"/>
    <s v="Online"/>
    <x v="0"/>
    <s v="Sarah Fargo"/>
    <s v="L"/>
    <m/>
    <s v="Approved"/>
  </r>
  <r>
    <s v="U6"/>
    <s v="U6 Wes Davis"/>
    <s v="Davis"/>
    <s v="Online"/>
    <x v="0"/>
    <s v="Cindy Ferch ™ &amp; David Ferch"/>
    <s v="M"/>
    <m/>
    <s v="Approved"/>
  </r>
  <r>
    <s v="U6"/>
    <s v="U6 James King"/>
    <s v="King"/>
    <n v="70"/>
    <x v="0"/>
    <m/>
    <m/>
    <s v="5:30 Thurday"/>
    <s v="Approved"/>
  </r>
  <r>
    <s v="U6"/>
    <s v="U6 Joel Painter"/>
    <s v="Painter"/>
    <s v="Online"/>
    <x v="1"/>
    <m/>
    <m/>
    <s v="5:30 Wed"/>
    <s v="Approved"/>
  </r>
  <r>
    <s v="U6"/>
    <s v="U6 Kenney Walczak"/>
    <s v="Walczak"/>
    <n v="70"/>
    <x v="0"/>
    <m/>
    <m/>
    <s v="5:30 Tuesday"/>
    <s v="Approved"/>
  </r>
  <r>
    <s v="U6"/>
    <s v="U6 Matthew Edgington"/>
    <s v="Edgington"/>
    <n v="145"/>
    <x v="0"/>
    <m/>
    <m/>
    <s v="5:30 Thurday"/>
    <s v="Approved"/>
  </r>
  <r>
    <s v="U6"/>
    <s v="U6 Melissa Messenger"/>
    <s v="Messenger"/>
    <n v="95"/>
    <x v="1"/>
    <m/>
    <m/>
    <s v="6 Tuesday"/>
    <s v="Approved"/>
  </r>
  <r>
    <s v="U6"/>
    <s v="U6 Stephanie Holt"/>
    <s v="Holt"/>
    <n v="120"/>
    <x v="2"/>
    <m/>
    <m/>
    <m/>
    <s v="Approved"/>
  </r>
  <r>
    <s v="U8"/>
    <s v="U8 Wes Rowe"/>
    <s v="Rowe"/>
    <n v="120"/>
    <x v="1"/>
    <s v="Cristina Duff ™"/>
    <s v="M"/>
    <s v="5:30 Thurday"/>
    <m/>
  </r>
  <r>
    <s v="U8"/>
    <s v="U8 Sarah Obrien"/>
    <s v="Obrien"/>
    <n v="120"/>
    <x v="1"/>
    <s v="Jeremy Powell&amp;  Nolan Clark"/>
    <s v="L"/>
    <s v="6 Thurday"/>
    <s v="Approved"/>
  </r>
  <r>
    <s v="U8"/>
    <s v="U8 Make Yates"/>
    <s v="Yates"/>
    <n v="120"/>
    <x v="3"/>
    <m/>
    <m/>
    <m/>
    <s v="Approved"/>
  </r>
  <r>
    <s v="U8"/>
    <s v="U8 Ashley Dyal"/>
    <s v="Dyal"/>
    <s v="Online"/>
    <x v="1"/>
    <m/>
    <m/>
    <s v="6 Thurday"/>
    <s v="Approved"/>
  </r>
  <r>
    <s v="U8"/>
    <s v="U8 Ben Weiser"/>
    <s v="Weiser"/>
    <n v="95"/>
    <x v="0"/>
    <m/>
    <m/>
    <s v="5:15 Wednesday"/>
    <s v="Approved"/>
  </r>
  <r>
    <s v="U8"/>
    <s v="U8 Eli Rowe"/>
    <s v="Rowe"/>
    <n v="120"/>
    <x v="0"/>
    <s v="Jason Allen"/>
    <s v="L"/>
    <s v="6 Monday"/>
    <s v="Approved"/>
  </r>
  <r>
    <s v="U8"/>
    <s v="U8 Forrest Foxworth"/>
    <s v="Foxworth"/>
    <s v="Online"/>
    <x v="0"/>
    <m/>
    <m/>
    <s v="5:30 Tuesday"/>
    <s v="Approved"/>
  </r>
  <r>
    <s v="U8"/>
    <s v="U8 Jonathan Woods"/>
    <s v="Woods"/>
    <n v="120"/>
    <x v="1"/>
    <m/>
    <m/>
    <s v="6 Thurday"/>
    <s v="Approved"/>
  </r>
  <r>
    <s v="U8"/>
    <s v="U8 Ryan Masteller"/>
    <s v="Masteller"/>
    <s v="Online"/>
    <x v="0"/>
    <s v="Carolina Dunton"/>
    <s v="L"/>
    <s v="5 Wednesday"/>
    <s v="Approved"/>
  </r>
  <r>
    <s v="U8"/>
    <s v="U8 Ryan Weber"/>
    <s v="Weber"/>
    <n v="95"/>
    <x v="0"/>
    <s v="Matthew Edginton"/>
    <s v="M"/>
    <m/>
    <s v="Approved"/>
  </r>
  <r>
    <s v="U8"/>
    <s v="U8 Sam Karamalisho"/>
    <s v="Karamalisho"/>
    <n v="120"/>
    <x v="0"/>
    <s v="T Giggy"/>
    <s v="S"/>
    <m/>
    <s v="Approved"/>
  </r>
  <r>
    <s v="U8"/>
    <s v="U8 Sam Roberts"/>
    <s v="Roberts"/>
    <n v="120"/>
    <x v="0"/>
    <s v="T Williams "/>
    <s v="M"/>
    <s v="5:30 Thurday"/>
    <s v="Approved"/>
  </r>
  <r>
    <s v="U10"/>
    <s v="U10 Arron Ophiem"/>
    <s v="Ophiem"/>
    <s v="Online"/>
    <x v="3"/>
    <m/>
    <m/>
    <s v="5:30 Tuesday"/>
    <s v="Approved"/>
  </r>
  <r>
    <s v="U10"/>
    <s v="U10 Francisco Ramirez"/>
    <s v="Ramirez"/>
    <s v="Online"/>
    <x v="0"/>
    <m/>
    <m/>
    <s v="6 Wednesday"/>
    <s v="Approved"/>
  </r>
  <r>
    <s v="U10"/>
    <s v="U10 Jack Gunn"/>
    <s v="Gunn"/>
    <n v="145"/>
    <x v="0"/>
    <s v="Chris Scuderi"/>
    <s v="L"/>
    <s v="6 Thursday"/>
    <s v="Approved"/>
  </r>
  <r>
    <s v="U10"/>
    <s v="U10 John Wisby"/>
    <s v="Wisby"/>
    <s v="Online"/>
    <x v="0"/>
    <s v="H Kennedy"/>
    <s v="M"/>
    <s v="5 Wednesday"/>
    <s v="Approved"/>
  </r>
  <r>
    <s v="U10"/>
    <s v="U10 Luis Ignacio"/>
    <s v="Ignacio"/>
    <n v="145"/>
    <x v="0"/>
    <s v="Chris Scuderi, Mike Drew ™"/>
    <m/>
    <s v="6 Thursday"/>
    <s v="Approved"/>
  </r>
  <r>
    <s v="U10"/>
    <s v="U10 Ginny Foxworth"/>
    <s v="Foxworth"/>
    <s v="Online"/>
    <x v="4"/>
    <m/>
    <m/>
    <s v="5:30 Tuesday"/>
    <s v="Approved"/>
  </r>
  <r>
    <s v="U11"/>
    <s v="U11 AIY B"/>
    <s v="Powell"/>
    <n v="95"/>
    <x v="0"/>
    <s v="G Passantino"/>
    <s v="XXL"/>
    <s v="5 Tue/Thur"/>
    <s v="Approved"/>
  </r>
  <r>
    <s v="U11"/>
    <s v="U11 AIY G"/>
    <s v="Gordon"/>
    <n v="120"/>
    <x v="0"/>
    <s v="M Palmer &amp; M Rachman"/>
    <s v="L"/>
    <s v="6 Tue/Thur"/>
    <s v="Approved"/>
  </r>
  <r>
    <s v="U12"/>
    <s v="U12 AIY John Hillman"/>
    <s v="John Hillman"/>
    <n v="120"/>
    <x v="0"/>
    <s v=" Michael Lee &amp; J Shiver"/>
    <s v="L"/>
    <s v="6 Tuesday"/>
    <s v="Approved"/>
  </r>
  <r>
    <s v="U14"/>
    <s v="U14 AIY Jason Mudd"/>
    <s v="Jason Mudd"/>
    <s v="Online"/>
    <x v="0"/>
    <s v="J Brooks &amp; L Cranmer"/>
    <s v="L"/>
    <s v="5:30 Monday Thur"/>
    <s v="Approved"/>
  </r>
  <r>
    <s v="U15"/>
    <s v="U15 AIY"/>
    <s v="Andy Francis"/>
    <m/>
    <x v="5"/>
    <s v="B Clifton"/>
    <s v="XL"/>
    <s v="6 Tuesday"/>
    <s v="Approved"/>
  </r>
  <r>
    <m/>
    <m/>
    <m/>
    <m/>
    <x v="5"/>
    <m/>
    <m/>
    <m/>
    <m/>
  </r>
  <r>
    <m/>
    <m/>
    <m/>
    <m/>
    <x v="5"/>
    <m/>
    <m/>
    <m/>
    <m/>
  </r>
  <r>
    <m/>
    <m/>
    <m/>
    <m/>
    <x v="5"/>
    <m/>
    <m/>
    <m/>
    <m/>
  </r>
  <r>
    <m/>
    <m/>
    <m/>
    <m/>
    <x v="5"/>
    <m/>
    <m/>
    <m/>
    <m/>
  </r>
  <r>
    <m/>
    <m/>
    <m/>
    <m/>
    <x v="5"/>
    <m/>
    <m/>
    <m/>
    <m/>
  </r>
  <r>
    <m/>
    <m/>
    <m/>
    <m/>
    <x v="5"/>
    <m/>
    <m/>
    <m/>
    <m/>
  </r>
  <r>
    <m/>
    <m/>
    <m/>
    <m/>
    <x v="5"/>
    <m/>
    <m/>
    <m/>
    <m/>
  </r>
  <r>
    <m/>
    <m/>
    <m/>
    <m/>
    <x v="5"/>
    <m/>
    <m/>
    <m/>
    <m/>
  </r>
  <r>
    <m/>
    <m/>
    <m/>
    <m/>
    <x v="5"/>
    <m/>
    <m/>
    <m/>
    <m/>
  </r>
  <r>
    <m/>
    <m/>
    <m/>
    <m/>
    <x v="5"/>
    <m/>
    <m/>
    <m/>
    <m/>
  </r>
  <r>
    <m/>
    <m/>
    <m/>
    <m/>
    <x v="5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G37:I44" firstHeaderRow="0" firstDataRow="1" firstDataCol="1"/>
  <pivotFields count="9">
    <pivotField showAll="0"/>
    <pivotField showAll="0"/>
    <pivotField showAll="0"/>
    <pivotField showAll="0"/>
    <pivotField axis="axisRow" dataField="1" showAll="0">
      <items count="7">
        <item x="0"/>
        <item x="1"/>
        <item x="4"/>
        <item x="3"/>
        <item x="2"/>
        <item x="5"/>
        <item t="default"/>
      </items>
    </pivotField>
    <pivotField showAll="0"/>
    <pivotField dataField="1" showAll="0"/>
    <pivotField showAll="0"/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Shirt Size" fld="4" subtotal="count" baseField="0" baseItem="0"/>
    <dataField name="Count of Shirt Size2" fld="6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showGridLines="0" tabSelected="1" view="pageLayout" zoomScale="90" zoomScaleNormal="90" zoomScalePageLayoutView="90" workbookViewId="0">
      <selection activeCell="J12" sqref="J12:K12"/>
    </sheetView>
  </sheetViews>
  <sheetFormatPr defaultColWidth="9.140625" defaultRowHeight="15" x14ac:dyDescent="0.25"/>
  <cols>
    <col min="1" max="1" width="17.140625" style="1" customWidth="1"/>
    <col min="2" max="2" width="10.85546875" style="22" customWidth="1"/>
    <col min="3" max="3" width="10.85546875" style="1" customWidth="1"/>
    <col min="4" max="4" width="12.5703125" style="33" customWidth="1"/>
    <col min="5" max="5" width="12.28515625" style="33" customWidth="1"/>
    <col min="6" max="6" width="10.85546875" style="33" customWidth="1"/>
    <col min="7" max="8" width="10.85546875" style="1" customWidth="1"/>
    <col min="9" max="9" width="13" style="1" customWidth="1"/>
    <col min="10" max="12" width="10.85546875" style="1" customWidth="1"/>
    <col min="13" max="13" width="10.85546875" style="33" customWidth="1"/>
    <col min="14" max="15" width="10.85546875" style="33" hidden="1" customWidth="1"/>
    <col min="16" max="16384" width="9.140625" style="1"/>
  </cols>
  <sheetData>
    <row r="1" spans="1:16" s="33" customFormat="1" ht="46.9" customHeight="1" x14ac:dyDescent="0.35">
      <c r="A1" s="24"/>
      <c r="B1" s="21"/>
      <c r="C1" s="24"/>
      <c r="D1" s="176" t="s">
        <v>403</v>
      </c>
      <c r="E1" s="176"/>
      <c r="F1" s="176"/>
      <c r="G1" s="176"/>
      <c r="H1" s="176"/>
      <c r="I1" s="176"/>
      <c r="J1" s="24"/>
      <c r="K1" s="24"/>
      <c r="L1" s="24"/>
      <c r="M1" s="24"/>
    </row>
    <row r="2" spans="1:16" s="85" customFormat="1" ht="16.5" thickBot="1" x14ac:dyDescent="0.3">
      <c r="A2" s="124" t="s">
        <v>385</v>
      </c>
      <c r="B2" s="177" t="s">
        <v>1</v>
      </c>
      <c r="C2" s="178"/>
      <c r="D2" s="177" t="s">
        <v>2</v>
      </c>
      <c r="E2" s="178"/>
      <c r="F2" s="177" t="s">
        <v>3</v>
      </c>
      <c r="G2" s="178"/>
      <c r="H2" s="177" t="s">
        <v>4</v>
      </c>
      <c r="I2" s="178"/>
      <c r="J2" s="177" t="s">
        <v>375</v>
      </c>
      <c r="K2" s="178"/>
      <c r="L2" s="177" t="s">
        <v>202</v>
      </c>
      <c r="M2" s="190"/>
      <c r="N2" s="190"/>
      <c r="O2" s="190"/>
    </row>
    <row r="3" spans="1:16" s="85" customFormat="1" ht="15.75" customHeight="1" x14ac:dyDescent="0.25">
      <c r="A3" s="37" t="s">
        <v>190</v>
      </c>
      <c r="B3" s="120" t="s">
        <v>52</v>
      </c>
      <c r="C3" s="116" t="s">
        <v>53</v>
      </c>
      <c r="D3" s="120" t="s">
        <v>52</v>
      </c>
      <c r="E3" s="116" t="s">
        <v>53</v>
      </c>
      <c r="F3" s="120" t="s">
        <v>52</v>
      </c>
      <c r="G3" s="116" t="s">
        <v>53</v>
      </c>
      <c r="H3" s="120" t="s">
        <v>52</v>
      </c>
      <c r="I3" s="116" t="s">
        <v>53</v>
      </c>
      <c r="J3" s="115" t="s">
        <v>52</v>
      </c>
      <c r="K3" s="118" t="s">
        <v>53</v>
      </c>
      <c r="L3" s="115" t="s">
        <v>376</v>
      </c>
      <c r="M3" s="116" t="s">
        <v>378</v>
      </c>
      <c r="N3" s="125" t="s">
        <v>379</v>
      </c>
      <c r="O3" s="118"/>
      <c r="P3" s="129"/>
    </row>
    <row r="4" spans="1:16" s="85" customFormat="1" ht="15.6" customHeight="1" x14ac:dyDescent="0.25">
      <c r="A4" s="140" t="s">
        <v>421</v>
      </c>
      <c r="B4" s="162" t="s">
        <v>400</v>
      </c>
      <c r="C4" s="163"/>
      <c r="D4" s="162" t="s">
        <v>400</v>
      </c>
      <c r="E4" s="163"/>
      <c r="F4" s="152"/>
      <c r="G4" s="153"/>
      <c r="H4" s="162" t="s">
        <v>400</v>
      </c>
      <c r="I4" s="163"/>
      <c r="J4" s="152"/>
      <c r="K4" s="153"/>
      <c r="L4" s="142" t="s">
        <v>391</v>
      </c>
      <c r="M4" s="143"/>
      <c r="N4" s="187" t="s">
        <v>377</v>
      </c>
      <c r="O4" s="179"/>
      <c r="P4" s="129"/>
    </row>
    <row r="5" spans="1:16" s="85" customFormat="1" ht="15.6" customHeight="1" x14ac:dyDescent="0.25">
      <c r="A5" s="131" t="s">
        <v>420</v>
      </c>
      <c r="B5" s="152"/>
      <c r="C5" s="153"/>
      <c r="D5" s="154" t="s">
        <v>401</v>
      </c>
      <c r="E5" s="155"/>
      <c r="F5" s="152"/>
      <c r="G5" s="153"/>
      <c r="H5" s="154" t="s">
        <v>401</v>
      </c>
      <c r="I5" s="155"/>
      <c r="J5" s="152"/>
      <c r="K5" s="153"/>
      <c r="L5" s="144"/>
      <c r="M5" s="145"/>
      <c r="N5" s="189"/>
      <c r="O5" s="183"/>
      <c r="P5" s="129"/>
    </row>
    <row r="6" spans="1:16" s="85" customFormat="1" ht="15.75" customHeight="1" x14ac:dyDescent="0.25">
      <c r="A6" s="36" t="s">
        <v>188</v>
      </c>
      <c r="B6" s="121" t="s">
        <v>53</v>
      </c>
      <c r="C6" s="117" t="s">
        <v>384</v>
      </c>
      <c r="D6" s="121" t="s">
        <v>52</v>
      </c>
      <c r="E6" s="117" t="s">
        <v>53</v>
      </c>
      <c r="F6" s="121" t="s">
        <v>52</v>
      </c>
      <c r="G6" s="117" t="s">
        <v>53</v>
      </c>
      <c r="H6" s="121" t="s">
        <v>52</v>
      </c>
      <c r="I6" s="117" t="s">
        <v>53</v>
      </c>
      <c r="J6" s="121" t="s">
        <v>52</v>
      </c>
      <c r="K6" s="117" t="s">
        <v>53</v>
      </c>
      <c r="L6" s="121" t="s">
        <v>376</v>
      </c>
      <c r="M6" s="117" t="s">
        <v>378</v>
      </c>
      <c r="N6" s="86"/>
      <c r="O6" s="127"/>
      <c r="P6" s="129"/>
    </row>
    <row r="7" spans="1:16" s="85" customFormat="1" ht="15.75" x14ac:dyDescent="0.25">
      <c r="A7" s="131">
        <v>12</v>
      </c>
      <c r="B7" s="166" t="s">
        <v>398</v>
      </c>
      <c r="C7" s="167"/>
      <c r="D7" s="158" t="s">
        <v>399</v>
      </c>
      <c r="E7" s="159"/>
      <c r="F7" s="168" t="s">
        <v>394</v>
      </c>
      <c r="G7" s="169"/>
      <c r="H7" s="158" t="s">
        <v>399</v>
      </c>
      <c r="I7" s="159"/>
      <c r="J7" s="166" t="s">
        <v>398</v>
      </c>
      <c r="K7" s="167"/>
      <c r="L7" s="142" t="s">
        <v>391</v>
      </c>
      <c r="M7" s="143"/>
      <c r="N7" s="126" t="s">
        <v>379</v>
      </c>
      <c r="O7" s="119" t="s">
        <v>383</v>
      </c>
      <c r="P7" s="129"/>
    </row>
    <row r="8" spans="1:16" s="85" customFormat="1" ht="15.75" x14ac:dyDescent="0.25">
      <c r="A8" s="131">
        <v>11</v>
      </c>
      <c r="B8" s="185" t="s">
        <v>418</v>
      </c>
      <c r="C8" s="186"/>
      <c r="D8" s="164" t="s">
        <v>395</v>
      </c>
      <c r="E8" s="165"/>
      <c r="F8" s="168" t="s">
        <v>394</v>
      </c>
      <c r="G8" s="169"/>
      <c r="H8" s="160"/>
      <c r="I8" s="161"/>
      <c r="J8" s="160"/>
      <c r="K8" s="161"/>
      <c r="L8" s="144"/>
      <c r="M8" s="145"/>
      <c r="P8" s="129"/>
    </row>
    <row r="9" spans="1:16" s="85" customFormat="1" ht="15.75" customHeight="1" x14ac:dyDescent="0.25">
      <c r="A9" s="131" t="s">
        <v>422</v>
      </c>
      <c r="B9" s="166" t="s">
        <v>397</v>
      </c>
      <c r="C9" s="167"/>
      <c r="D9" s="156" t="s">
        <v>397</v>
      </c>
      <c r="E9" s="157"/>
      <c r="F9" s="166" t="s">
        <v>398</v>
      </c>
      <c r="G9" s="167"/>
      <c r="H9" s="156" t="s">
        <v>397</v>
      </c>
      <c r="I9" s="157"/>
      <c r="J9" s="152"/>
      <c r="K9" s="153"/>
      <c r="L9" s="152"/>
      <c r="M9" s="153"/>
      <c r="N9" s="191" t="s">
        <v>381</v>
      </c>
      <c r="O9" s="192"/>
      <c r="P9" s="129"/>
    </row>
    <row r="10" spans="1:16" s="85" customFormat="1" ht="15.75" x14ac:dyDescent="0.25">
      <c r="A10" s="36" t="s">
        <v>189</v>
      </c>
      <c r="B10" s="121" t="s">
        <v>52</v>
      </c>
      <c r="C10" s="117" t="s">
        <v>53</v>
      </c>
      <c r="D10" s="121" t="s">
        <v>52</v>
      </c>
      <c r="E10" s="117" t="s">
        <v>53</v>
      </c>
      <c r="F10" s="121" t="s">
        <v>52</v>
      </c>
      <c r="G10" s="117" t="s">
        <v>53</v>
      </c>
      <c r="H10" s="121" t="s">
        <v>52</v>
      </c>
      <c r="I10" s="117" t="s">
        <v>53</v>
      </c>
      <c r="J10" s="121" t="s">
        <v>52</v>
      </c>
      <c r="K10" s="117" t="s">
        <v>53</v>
      </c>
      <c r="L10" s="121" t="s">
        <v>382</v>
      </c>
      <c r="M10" s="117" t="s">
        <v>376</v>
      </c>
      <c r="N10" s="126" t="s">
        <v>379</v>
      </c>
      <c r="O10" s="119" t="s">
        <v>383</v>
      </c>
      <c r="P10" s="129"/>
    </row>
    <row r="11" spans="1:16" s="85" customFormat="1" ht="15" customHeight="1" x14ac:dyDescent="0.25">
      <c r="A11" s="131">
        <v>10</v>
      </c>
      <c r="B11" s="160"/>
      <c r="C11" s="161"/>
      <c r="D11" s="160"/>
      <c r="E11" s="161"/>
      <c r="F11" s="164" t="s">
        <v>423</v>
      </c>
      <c r="G11" s="165"/>
      <c r="H11" s="164" t="s">
        <v>402</v>
      </c>
      <c r="I11" s="165"/>
      <c r="J11" s="160"/>
      <c r="K11" s="161"/>
      <c r="L11" s="146" t="s">
        <v>389</v>
      </c>
      <c r="M11" s="147"/>
      <c r="N11" s="86"/>
      <c r="O11" s="127"/>
      <c r="P11" s="129"/>
    </row>
    <row r="12" spans="1:16" s="85" customFormat="1" ht="15" customHeight="1" x14ac:dyDescent="0.25">
      <c r="A12" s="131">
        <v>9</v>
      </c>
      <c r="B12" s="152"/>
      <c r="C12" s="153"/>
      <c r="D12" s="152"/>
      <c r="E12" s="153"/>
      <c r="F12" s="164" t="s">
        <v>419</v>
      </c>
      <c r="G12" s="165"/>
      <c r="H12" s="164" t="s">
        <v>430</v>
      </c>
      <c r="I12" s="165"/>
      <c r="J12" s="160"/>
      <c r="K12" s="161"/>
      <c r="L12" s="148"/>
      <c r="M12" s="149"/>
      <c r="N12" s="86"/>
      <c r="O12" s="127"/>
      <c r="P12" s="129"/>
    </row>
    <row r="13" spans="1:16" s="85" customFormat="1" ht="15" customHeight="1" x14ac:dyDescent="0.25">
      <c r="A13" s="131">
        <v>9</v>
      </c>
      <c r="B13" s="152"/>
      <c r="C13" s="153"/>
      <c r="D13" s="152"/>
      <c r="E13" s="153"/>
      <c r="F13" s="164" t="s">
        <v>428</v>
      </c>
      <c r="G13" s="165"/>
      <c r="H13" s="164" t="s">
        <v>429</v>
      </c>
      <c r="I13" s="165"/>
      <c r="J13" s="160"/>
      <c r="K13" s="161"/>
      <c r="L13" s="150"/>
      <c r="M13" s="151"/>
      <c r="N13" s="126" t="s">
        <v>379</v>
      </c>
      <c r="O13" s="119" t="s">
        <v>380</v>
      </c>
      <c r="P13" s="129"/>
    </row>
    <row r="14" spans="1:16" s="85" customFormat="1" ht="15.6" customHeight="1" x14ac:dyDescent="0.25">
      <c r="A14" s="36" t="s">
        <v>198</v>
      </c>
      <c r="B14" s="121" t="s">
        <v>52</v>
      </c>
      <c r="C14" s="117" t="s">
        <v>53</v>
      </c>
      <c r="D14" s="121" t="s">
        <v>52</v>
      </c>
      <c r="E14" s="117" t="s">
        <v>53</v>
      </c>
      <c r="F14" s="121" t="s">
        <v>52</v>
      </c>
      <c r="G14" s="117" t="s">
        <v>53</v>
      </c>
      <c r="H14" s="121" t="s">
        <v>52</v>
      </c>
      <c r="I14" s="117" t="s">
        <v>53</v>
      </c>
      <c r="J14" s="121" t="s">
        <v>52</v>
      </c>
      <c r="K14" s="117" t="s">
        <v>53</v>
      </c>
      <c r="L14" s="121" t="s">
        <v>376</v>
      </c>
      <c r="M14" s="117" t="s">
        <v>376</v>
      </c>
      <c r="N14" s="86"/>
      <c r="O14" s="127"/>
      <c r="P14" s="129"/>
    </row>
    <row r="15" spans="1:16" s="85" customFormat="1" ht="15.75" x14ac:dyDescent="0.25">
      <c r="A15" s="131">
        <v>1</v>
      </c>
      <c r="B15" s="187" t="s">
        <v>404</v>
      </c>
      <c r="C15" s="180"/>
      <c r="D15" s="187" t="s">
        <v>406</v>
      </c>
      <c r="E15" s="180"/>
      <c r="F15" s="152"/>
      <c r="G15" s="153"/>
      <c r="H15" s="179" t="s">
        <v>374</v>
      </c>
      <c r="I15" s="180"/>
      <c r="J15" s="152"/>
      <c r="K15" s="153"/>
      <c r="L15" s="170" t="s">
        <v>390</v>
      </c>
      <c r="M15" s="171"/>
      <c r="N15" s="86"/>
      <c r="O15" s="127"/>
      <c r="P15" s="129"/>
    </row>
    <row r="16" spans="1:16" s="85" customFormat="1" ht="15.6" customHeight="1" x14ac:dyDescent="0.25">
      <c r="A16" s="131">
        <v>2</v>
      </c>
      <c r="B16" s="188"/>
      <c r="C16" s="182"/>
      <c r="D16" s="188"/>
      <c r="E16" s="182"/>
      <c r="F16" s="132"/>
      <c r="G16" s="133"/>
      <c r="H16" s="181"/>
      <c r="I16" s="182"/>
      <c r="J16" s="132"/>
      <c r="K16" s="133"/>
      <c r="L16" s="172"/>
      <c r="M16" s="173"/>
      <c r="N16" s="86"/>
      <c r="O16" s="127"/>
      <c r="P16" s="129"/>
    </row>
    <row r="17" spans="1:16" s="85" customFormat="1" ht="15.75" x14ac:dyDescent="0.25">
      <c r="A17" s="131">
        <v>3</v>
      </c>
      <c r="B17" s="188"/>
      <c r="C17" s="182"/>
      <c r="D17" s="188"/>
      <c r="E17" s="182"/>
      <c r="F17" s="152"/>
      <c r="G17" s="153"/>
      <c r="H17" s="181"/>
      <c r="I17" s="182"/>
      <c r="J17" s="152"/>
      <c r="K17" s="153"/>
      <c r="L17" s="172"/>
      <c r="M17" s="173"/>
      <c r="N17" s="86"/>
      <c r="O17" s="127"/>
      <c r="P17" s="129"/>
    </row>
    <row r="18" spans="1:16" s="85" customFormat="1" ht="15.75" x14ac:dyDescent="0.25">
      <c r="A18" s="131">
        <v>4</v>
      </c>
      <c r="B18" s="188"/>
      <c r="C18" s="182"/>
      <c r="D18" s="188"/>
      <c r="E18" s="182"/>
      <c r="F18" s="152"/>
      <c r="G18" s="153"/>
      <c r="H18" s="181"/>
      <c r="I18" s="182"/>
      <c r="J18" s="152"/>
      <c r="K18" s="153"/>
      <c r="L18" s="172"/>
      <c r="M18" s="173"/>
      <c r="N18" s="86"/>
      <c r="O18" s="127"/>
      <c r="P18" s="129"/>
    </row>
    <row r="19" spans="1:16" s="85" customFormat="1" ht="15.6" customHeight="1" x14ac:dyDescent="0.25">
      <c r="A19" s="131">
        <v>5</v>
      </c>
      <c r="B19" s="188"/>
      <c r="C19" s="182"/>
      <c r="D19" s="152"/>
      <c r="E19" s="153"/>
      <c r="F19" s="152"/>
      <c r="G19" s="153"/>
      <c r="H19" s="183"/>
      <c r="I19" s="184"/>
      <c r="J19" s="152"/>
      <c r="K19" s="153"/>
      <c r="L19" s="172"/>
      <c r="M19" s="173"/>
      <c r="N19" s="86"/>
      <c r="O19" s="127"/>
      <c r="P19" s="129"/>
    </row>
    <row r="20" spans="1:16" s="85" customFormat="1" ht="15.75" x14ac:dyDescent="0.25">
      <c r="A20" s="131">
        <v>6</v>
      </c>
      <c r="B20" s="189"/>
      <c r="C20" s="184"/>
      <c r="D20" s="152"/>
      <c r="E20" s="153"/>
      <c r="F20" s="152"/>
      <c r="G20" s="153"/>
      <c r="H20" s="152"/>
      <c r="I20" s="153"/>
      <c r="J20" s="152"/>
      <c r="K20" s="153"/>
      <c r="L20" s="172"/>
      <c r="M20" s="173"/>
      <c r="N20" s="86"/>
      <c r="O20" s="127"/>
      <c r="P20" s="129"/>
    </row>
    <row r="21" spans="1:16" s="85" customFormat="1" ht="14.45" customHeight="1" thickBot="1" x14ac:dyDescent="0.3">
      <c r="A21" s="131">
        <v>7</v>
      </c>
      <c r="B21" s="152"/>
      <c r="C21" s="153"/>
      <c r="D21" s="152"/>
      <c r="E21" s="153"/>
      <c r="F21" s="152"/>
      <c r="G21" s="153"/>
      <c r="H21" s="152"/>
      <c r="I21" s="153"/>
      <c r="J21" s="152"/>
      <c r="K21" s="153"/>
      <c r="L21" s="172"/>
      <c r="M21" s="173"/>
      <c r="N21" s="87"/>
      <c r="O21" s="128"/>
      <c r="P21" s="129"/>
    </row>
    <row r="22" spans="1:16" s="85" customFormat="1" ht="28.15" customHeight="1" thickBot="1" x14ac:dyDescent="0.3">
      <c r="A22" s="131">
        <v>8</v>
      </c>
      <c r="B22" s="134"/>
      <c r="C22" s="135"/>
      <c r="D22" s="134"/>
      <c r="E22" s="135"/>
      <c r="F22" s="134"/>
      <c r="G22" s="135"/>
      <c r="H22" s="134"/>
      <c r="I22" s="135"/>
      <c r="J22" s="134"/>
      <c r="K22" s="135"/>
      <c r="L22" s="174"/>
      <c r="M22" s="175"/>
      <c r="P22" s="129"/>
    </row>
    <row r="23" spans="1:16" s="24" customFormat="1" ht="15.75" customHeight="1" x14ac:dyDescent="0.25">
      <c r="A23" s="36" t="s">
        <v>386</v>
      </c>
      <c r="B23" s="196"/>
      <c r="C23" s="197"/>
      <c r="D23" s="196"/>
      <c r="E23" s="197"/>
      <c r="F23" s="196"/>
      <c r="G23" s="197"/>
      <c r="H23" s="196"/>
      <c r="I23" s="197"/>
      <c r="J23" s="196"/>
      <c r="K23" s="197"/>
      <c r="L23" s="196" t="s">
        <v>405</v>
      </c>
      <c r="M23" s="197"/>
      <c r="P23" s="130"/>
    </row>
    <row r="24" spans="1:16" s="24" customFormat="1" ht="15.75" customHeight="1" x14ac:dyDescent="0.25">
      <c r="A24" s="198" t="s">
        <v>393</v>
      </c>
      <c r="B24" s="193" t="s">
        <v>387</v>
      </c>
      <c r="C24" s="195"/>
      <c r="F24" s="193" t="s">
        <v>396</v>
      </c>
      <c r="G24" s="195"/>
      <c r="H24" s="193" t="s">
        <v>388</v>
      </c>
      <c r="I24" s="195"/>
      <c r="J24" s="200"/>
      <c r="K24" s="201"/>
      <c r="L24" s="193" t="s">
        <v>392</v>
      </c>
      <c r="M24" s="194"/>
      <c r="P24" s="130"/>
    </row>
    <row r="25" spans="1:16" s="24" customFormat="1" ht="36.75" customHeight="1" x14ac:dyDescent="0.25">
      <c r="A25" s="199"/>
      <c r="B25" s="193"/>
      <c r="C25" s="195"/>
      <c r="F25" s="193"/>
      <c r="G25" s="195"/>
      <c r="H25" s="193"/>
      <c r="I25" s="195"/>
      <c r="J25" s="200"/>
      <c r="K25" s="201"/>
      <c r="L25" s="193"/>
      <c r="M25" s="194"/>
    </row>
    <row r="26" spans="1:16" s="24" customFormat="1" ht="36.75" customHeight="1" x14ac:dyDescent="0.35">
      <c r="A26" s="21"/>
      <c r="B26" s="89"/>
      <c r="C26" s="89"/>
      <c r="D26" s="88"/>
      <c r="E26" s="88"/>
      <c r="H26" s="21"/>
    </row>
    <row r="27" spans="1:16" s="24" customFormat="1" ht="36.75" customHeight="1" x14ac:dyDescent="0.25">
      <c r="A27" s="21"/>
      <c r="B27" s="89"/>
      <c r="C27" s="89"/>
      <c r="D27" s="21"/>
      <c r="H27" s="21"/>
    </row>
    <row r="28" spans="1:16" s="24" customFormat="1" ht="36.75" customHeight="1" x14ac:dyDescent="0.35">
      <c r="A28" s="21"/>
      <c r="B28" s="89"/>
      <c r="C28" s="89"/>
      <c r="D28" s="88"/>
      <c r="E28" s="122"/>
      <c r="I28" s="21"/>
    </row>
    <row r="29" spans="1:16" s="24" customFormat="1" ht="36.75" customHeight="1" x14ac:dyDescent="0.35">
      <c r="A29" s="84"/>
      <c r="B29" s="84"/>
      <c r="C29" s="84"/>
      <c r="D29" s="122"/>
      <c r="E29" s="122"/>
      <c r="F29" s="123"/>
    </row>
    <row r="30" spans="1:16" s="24" customFormat="1" ht="21" x14ac:dyDescent="0.35">
      <c r="A30" s="84"/>
      <c r="B30" s="84"/>
      <c r="C30" s="84"/>
      <c r="D30" s="122"/>
      <c r="E30" s="122"/>
      <c r="F30" s="123"/>
    </row>
    <row r="31" spans="1:16" s="24" customFormat="1" x14ac:dyDescent="0.25">
      <c r="G31" s="123"/>
    </row>
    <row r="32" spans="1:16" s="24" customFormat="1" ht="15.75" customHeight="1" x14ac:dyDescent="0.25"/>
    <row r="33" spans="1:13" s="24" customFormat="1" ht="15" customHeight="1" x14ac:dyDescent="0.25"/>
    <row r="34" spans="1:13" s="24" customFormat="1" ht="15" customHeight="1" x14ac:dyDescent="0.25"/>
    <row r="35" spans="1:13" s="24" customFormat="1" ht="15" customHeight="1" x14ac:dyDescent="0.25"/>
    <row r="36" spans="1:13" s="24" customFormat="1" ht="15" customHeight="1" x14ac:dyDescent="0.25"/>
    <row r="37" spans="1:13" s="24" customFormat="1" x14ac:dyDescent="0.25"/>
    <row r="38" spans="1:13" s="24" customFormat="1" x14ac:dyDescent="0.25"/>
    <row r="39" spans="1:13" s="24" customFormat="1" x14ac:dyDescent="0.25">
      <c r="B39" s="21"/>
    </row>
    <row r="40" spans="1:13" s="24" customFormat="1" x14ac:dyDescent="0.25">
      <c r="B40" s="21"/>
    </row>
    <row r="41" spans="1:13" s="24" customFormat="1" x14ac:dyDescent="0.25">
      <c r="B41" s="21"/>
    </row>
    <row r="42" spans="1:13" x14ac:dyDescent="0.25">
      <c r="A42" s="24"/>
      <c r="B42" s="2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</row>
  </sheetData>
  <mergeCells count="87">
    <mergeCell ref="A24:A25"/>
    <mergeCell ref="J24:K25"/>
    <mergeCell ref="D13:E13"/>
    <mergeCell ref="D19:E19"/>
    <mergeCell ref="B21:C21"/>
    <mergeCell ref="D20:E20"/>
    <mergeCell ref="D21:E21"/>
    <mergeCell ref="F15:G15"/>
    <mergeCell ref="F21:G21"/>
    <mergeCell ref="D15:E18"/>
    <mergeCell ref="F17:G17"/>
    <mergeCell ref="F18:G18"/>
    <mergeCell ref="F19:G19"/>
    <mergeCell ref="L24:M25"/>
    <mergeCell ref="B24:C25"/>
    <mergeCell ref="H24:I25"/>
    <mergeCell ref="F24:G25"/>
    <mergeCell ref="H23:I23"/>
    <mergeCell ref="L23:M23"/>
    <mergeCell ref="D23:E23"/>
    <mergeCell ref="B23:C23"/>
    <mergeCell ref="F23:G23"/>
    <mergeCell ref="J23:K23"/>
    <mergeCell ref="L2:O2"/>
    <mergeCell ref="B7:C7"/>
    <mergeCell ref="N9:O9"/>
    <mergeCell ref="H2:I2"/>
    <mergeCell ref="J2:K2"/>
    <mergeCell ref="N4:O5"/>
    <mergeCell ref="L7:M8"/>
    <mergeCell ref="J8:K8"/>
    <mergeCell ref="J9:K9"/>
    <mergeCell ref="F8:G8"/>
    <mergeCell ref="F4:G4"/>
    <mergeCell ref="F5:G5"/>
    <mergeCell ref="F9:G9"/>
    <mergeCell ref="J4:K4"/>
    <mergeCell ref="J5:K5"/>
    <mergeCell ref="B5:C5"/>
    <mergeCell ref="D1:I1"/>
    <mergeCell ref="B2:C2"/>
    <mergeCell ref="F2:G2"/>
    <mergeCell ref="D2:E2"/>
    <mergeCell ref="H15:I19"/>
    <mergeCell ref="D8:E8"/>
    <mergeCell ref="B4:C4"/>
    <mergeCell ref="B9:C9"/>
    <mergeCell ref="H13:I13"/>
    <mergeCell ref="D11:E11"/>
    <mergeCell ref="D7:E7"/>
    <mergeCell ref="B8:C8"/>
    <mergeCell ref="D4:E4"/>
    <mergeCell ref="D5:E5"/>
    <mergeCell ref="B13:C13"/>
    <mergeCell ref="B15:C20"/>
    <mergeCell ref="F13:G13"/>
    <mergeCell ref="L15:M22"/>
    <mergeCell ref="J19:K19"/>
    <mergeCell ref="J18:K18"/>
    <mergeCell ref="J21:K21"/>
    <mergeCell ref="H20:I20"/>
    <mergeCell ref="J20:K20"/>
    <mergeCell ref="J15:K15"/>
    <mergeCell ref="J17:K17"/>
    <mergeCell ref="H21:I21"/>
    <mergeCell ref="F20:G20"/>
    <mergeCell ref="B12:C12"/>
    <mergeCell ref="D12:E12"/>
    <mergeCell ref="F12:G12"/>
    <mergeCell ref="H12:I12"/>
    <mergeCell ref="J7:K7"/>
    <mergeCell ref="F7:G7"/>
    <mergeCell ref="B11:C11"/>
    <mergeCell ref="D9:E9"/>
    <mergeCell ref="J11:K11"/>
    <mergeCell ref="J12:K12"/>
    <mergeCell ref="F11:G11"/>
    <mergeCell ref="H11:I11"/>
    <mergeCell ref="L4:M5"/>
    <mergeCell ref="L11:M13"/>
    <mergeCell ref="L9:M9"/>
    <mergeCell ref="H5:I5"/>
    <mergeCell ref="H9:I9"/>
    <mergeCell ref="H7:I7"/>
    <mergeCell ref="H8:I8"/>
    <mergeCell ref="H4:I4"/>
    <mergeCell ref="J13:K13"/>
  </mergeCells>
  <pageMargins left="0.25" right="0.25" top="0.48333333333333334" bottom="0.75" header="0.3" footer="0.3"/>
  <pageSetup paperSize="5" orientation="landscape" r:id="rId1"/>
  <headerFooter>
    <oddHeader xml:space="preserve">&amp;C&amp;"-,Bold"&amp;22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E35" sqref="E35"/>
    </sheetView>
  </sheetViews>
  <sheetFormatPr defaultRowHeight="15" x14ac:dyDescent="0.25"/>
  <cols>
    <col min="5" max="5" width="11.28515625" bestFit="1" customWidth="1"/>
    <col min="6" max="6" width="11.140625" bestFit="1" customWidth="1"/>
    <col min="7" max="7" width="11.28515625" bestFit="1" customWidth="1"/>
  </cols>
  <sheetData>
    <row r="1" spans="1:12" x14ac:dyDescent="0.25">
      <c r="A1" s="202" t="s">
        <v>416</v>
      </c>
      <c r="B1" s="202"/>
      <c r="C1" s="202"/>
      <c r="D1" s="202"/>
      <c r="E1" s="202"/>
      <c r="F1" s="202"/>
      <c r="G1" s="202"/>
    </row>
    <row r="2" spans="1:12" x14ac:dyDescent="0.25">
      <c r="A2" s="202"/>
      <c r="B2" s="202"/>
      <c r="C2" s="202"/>
      <c r="D2" s="202"/>
      <c r="E2" s="202"/>
      <c r="F2" s="202"/>
      <c r="G2" s="202"/>
    </row>
    <row r="3" spans="1:12" x14ac:dyDescent="0.25">
      <c r="A3" s="136">
        <v>44593</v>
      </c>
      <c r="D3" s="9" t="s">
        <v>412</v>
      </c>
      <c r="E3" s="9" t="s">
        <v>414</v>
      </c>
      <c r="F3" s="9" t="s">
        <v>413</v>
      </c>
      <c r="G3" s="9" t="s">
        <v>415</v>
      </c>
    </row>
    <row r="4" spans="1:12" x14ac:dyDescent="0.25">
      <c r="B4" s="9" t="s">
        <v>392</v>
      </c>
      <c r="C4" s="2">
        <v>55</v>
      </c>
      <c r="D4" s="2">
        <v>4</v>
      </c>
      <c r="E4" s="2"/>
      <c r="F4" s="2"/>
      <c r="G4" s="2">
        <f>SUM(D4:F4)</f>
        <v>4</v>
      </c>
      <c r="H4">
        <v>95</v>
      </c>
      <c r="I4">
        <f>H4*C4</f>
        <v>5225</v>
      </c>
      <c r="K4" s="203" t="s">
        <v>427</v>
      </c>
      <c r="L4" s="203"/>
    </row>
    <row r="5" spans="1:12" x14ac:dyDescent="0.25">
      <c r="A5" t="s">
        <v>408</v>
      </c>
      <c r="B5" s="9" t="s">
        <v>11</v>
      </c>
      <c r="C5" s="2">
        <v>87</v>
      </c>
      <c r="D5" s="2">
        <v>12</v>
      </c>
      <c r="E5" s="2"/>
      <c r="F5" s="2"/>
      <c r="G5" s="2">
        <f>SUM(D5:F5)</f>
        <v>12</v>
      </c>
      <c r="H5">
        <v>115</v>
      </c>
      <c r="I5">
        <f t="shared" ref="I5:I10" si="0">H5*C5</f>
        <v>10005</v>
      </c>
      <c r="K5">
        <v>190</v>
      </c>
      <c r="L5" t="s">
        <v>424</v>
      </c>
    </row>
    <row r="6" spans="1:12" x14ac:dyDescent="0.25">
      <c r="A6" t="s">
        <v>408</v>
      </c>
      <c r="B6" s="9" t="s">
        <v>10</v>
      </c>
      <c r="C6" s="2">
        <v>106</v>
      </c>
      <c r="D6" s="2"/>
      <c r="E6" s="2">
        <v>6</v>
      </c>
      <c r="F6" s="2">
        <v>8</v>
      </c>
      <c r="G6" s="2">
        <f t="shared" ref="G6:G10" si="1">SUM(D6:F6)</f>
        <v>14</v>
      </c>
      <c r="H6" s="138">
        <v>115</v>
      </c>
      <c r="I6">
        <f t="shared" si="0"/>
        <v>12190</v>
      </c>
      <c r="K6">
        <v>12</v>
      </c>
      <c r="L6" t="s">
        <v>8</v>
      </c>
    </row>
    <row r="7" spans="1:12" x14ac:dyDescent="0.25">
      <c r="A7" t="s">
        <v>409</v>
      </c>
      <c r="B7" s="9" t="s">
        <v>9</v>
      </c>
      <c r="C7" s="2">
        <v>118</v>
      </c>
      <c r="D7" s="2"/>
      <c r="E7" s="2">
        <v>6</v>
      </c>
      <c r="F7" s="2">
        <v>6</v>
      </c>
      <c r="G7" s="2">
        <f t="shared" si="1"/>
        <v>12</v>
      </c>
      <c r="H7" s="138">
        <v>115</v>
      </c>
      <c r="I7">
        <f t="shared" si="0"/>
        <v>13570</v>
      </c>
      <c r="K7">
        <v>8</v>
      </c>
      <c r="L7" t="s">
        <v>34</v>
      </c>
    </row>
    <row r="8" spans="1:12" x14ac:dyDescent="0.25">
      <c r="A8" t="s">
        <v>410</v>
      </c>
      <c r="B8" s="9" t="s">
        <v>8</v>
      </c>
      <c r="C8" s="2">
        <v>38</v>
      </c>
      <c r="D8" s="2"/>
      <c r="E8" s="2">
        <v>2</v>
      </c>
      <c r="F8" s="2">
        <v>1</v>
      </c>
      <c r="G8" s="2">
        <f t="shared" si="1"/>
        <v>3</v>
      </c>
      <c r="H8" s="138">
        <v>115</v>
      </c>
      <c r="I8">
        <f t="shared" si="0"/>
        <v>4370</v>
      </c>
      <c r="K8">
        <v>10</v>
      </c>
      <c r="L8" t="s">
        <v>425</v>
      </c>
    </row>
    <row r="9" spans="1:12" x14ac:dyDescent="0.25">
      <c r="A9" t="s">
        <v>411</v>
      </c>
      <c r="B9" s="9" t="s">
        <v>34</v>
      </c>
      <c r="C9" s="2">
        <v>32</v>
      </c>
      <c r="D9" s="2"/>
      <c r="E9" s="2">
        <v>1</v>
      </c>
      <c r="F9" s="2">
        <v>1</v>
      </c>
      <c r="G9" s="2">
        <f t="shared" si="1"/>
        <v>2</v>
      </c>
      <c r="H9" s="139">
        <v>115</v>
      </c>
      <c r="I9">
        <f t="shared" si="0"/>
        <v>3680</v>
      </c>
      <c r="K9" s="141">
        <v>28</v>
      </c>
      <c r="L9" s="141" t="s">
        <v>7</v>
      </c>
    </row>
    <row r="10" spans="1:12" ht="15.75" thickBot="1" x14ac:dyDescent="0.3">
      <c r="A10" t="s">
        <v>409</v>
      </c>
      <c r="B10" s="9" t="s">
        <v>407</v>
      </c>
      <c r="C10" s="137">
        <v>20</v>
      </c>
      <c r="D10" s="2">
        <v>2</v>
      </c>
      <c r="E10" s="2"/>
      <c r="F10" s="2"/>
      <c r="G10" s="137">
        <f t="shared" si="1"/>
        <v>2</v>
      </c>
      <c r="H10" s="139">
        <v>115</v>
      </c>
      <c r="I10">
        <f t="shared" si="0"/>
        <v>2300</v>
      </c>
      <c r="K10">
        <f>SUM(K5:K9)</f>
        <v>248</v>
      </c>
      <c r="L10" t="s">
        <v>426</v>
      </c>
    </row>
    <row r="11" spans="1:12" x14ac:dyDescent="0.25">
      <c r="C11" s="33">
        <f>SUM(C4:C10)</f>
        <v>456</v>
      </c>
      <c r="D11" s="33"/>
      <c r="E11" s="33"/>
      <c r="F11" s="33"/>
      <c r="G11" s="33">
        <f>SUM(G4:G10)</f>
        <v>49</v>
      </c>
      <c r="I11">
        <f>SUM(I4:I10)</f>
        <v>51340</v>
      </c>
    </row>
    <row r="12" spans="1:12" x14ac:dyDescent="0.25">
      <c r="C12">
        <f>C11*3</f>
        <v>1368</v>
      </c>
    </row>
    <row r="13" spans="1:12" x14ac:dyDescent="0.25">
      <c r="C13" s="21">
        <v>109</v>
      </c>
    </row>
    <row r="14" spans="1:12" x14ac:dyDescent="0.25">
      <c r="C14">
        <f>C13*3</f>
        <v>327</v>
      </c>
    </row>
    <row r="15" spans="1:12" x14ac:dyDescent="0.25">
      <c r="C15" t="s">
        <v>417</v>
      </c>
    </row>
    <row r="16" spans="1:12" x14ac:dyDescent="0.25">
      <c r="C16">
        <f>C12+C14</f>
        <v>1695</v>
      </c>
    </row>
  </sheetData>
  <mergeCells count="2">
    <mergeCell ref="A1:G2"/>
    <mergeCell ref="K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E26" sqref="E26"/>
    </sheetView>
  </sheetViews>
  <sheetFormatPr defaultRowHeight="15" x14ac:dyDescent="0.25"/>
  <cols>
    <col min="1" max="1" width="9.140625" style="33"/>
    <col min="2" max="2" width="24" bestFit="1" customWidth="1"/>
    <col min="3" max="3" width="18.42578125" customWidth="1"/>
    <col min="4" max="4" width="14.140625" style="77" customWidth="1"/>
    <col min="5" max="5" width="24.85546875" customWidth="1"/>
    <col min="6" max="6" width="10.42578125" style="33" customWidth="1"/>
    <col min="7" max="7" width="16.28515625" bestFit="1" customWidth="1"/>
    <col min="8" max="8" width="17.42578125" bestFit="1" customWidth="1"/>
    <col min="9" max="9" width="18.42578125" bestFit="1" customWidth="1"/>
    <col min="10" max="10" width="13.140625" customWidth="1"/>
    <col min="11" max="11" width="17.42578125" customWidth="1"/>
    <col min="12" max="12" width="18.42578125" bestFit="1" customWidth="1"/>
  </cols>
  <sheetData>
    <row r="1" spans="1:6" x14ac:dyDescent="0.25">
      <c r="A1" s="60" t="s">
        <v>42</v>
      </c>
      <c r="B1" s="61" t="s">
        <v>29</v>
      </c>
      <c r="C1" s="61" t="s">
        <v>164</v>
      </c>
      <c r="D1" s="73" t="s">
        <v>176</v>
      </c>
      <c r="E1" s="61" t="s">
        <v>165</v>
      </c>
      <c r="F1" s="62" t="s">
        <v>71</v>
      </c>
    </row>
    <row r="2" spans="1:6" x14ac:dyDescent="0.25">
      <c r="A2" s="66" t="s">
        <v>9</v>
      </c>
      <c r="B2" s="96" t="s">
        <v>186</v>
      </c>
      <c r="C2" s="99" t="s">
        <v>242</v>
      </c>
      <c r="D2" s="75" t="s">
        <v>176</v>
      </c>
      <c r="E2" s="67"/>
      <c r="F2" s="55" t="s">
        <v>81</v>
      </c>
    </row>
    <row r="3" spans="1:6" x14ac:dyDescent="0.25">
      <c r="A3" s="66" t="s">
        <v>9</v>
      </c>
      <c r="B3" s="96" t="s">
        <v>247</v>
      </c>
      <c r="C3" s="101" t="s">
        <v>168</v>
      </c>
      <c r="D3" s="75">
        <v>115</v>
      </c>
      <c r="E3" s="67"/>
      <c r="F3" s="55" t="s">
        <v>81</v>
      </c>
    </row>
    <row r="4" spans="1:6" x14ac:dyDescent="0.25">
      <c r="A4" s="66" t="s">
        <v>9</v>
      </c>
      <c r="B4" s="96" t="s">
        <v>245</v>
      </c>
      <c r="C4" s="99" t="s">
        <v>246</v>
      </c>
      <c r="D4" s="75">
        <v>115</v>
      </c>
      <c r="E4" s="67" t="s">
        <v>177</v>
      </c>
      <c r="F4" s="55" t="s">
        <v>81</v>
      </c>
    </row>
    <row r="5" spans="1:6" x14ac:dyDescent="0.25">
      <c r="A5" s="66" t="s">
        <v>9</v>
      </c>
      <c r="B5" s="96" t="s">
        <v>163</v>
      </c>
      <c r="C5" s="99" t="s">
        <v>243</v>
      </c>
      <c r="D5" s="75" t="s">
        <v>176</v>
      </c>
      <c r="E5" s="67"/>
      <c r="F5" s="55" t="s">
        <v>81</v>
      </c>
    </row>
    <row r="6" spans="1:6" x14ac:dyDescent="0.25">
      <c r="A6" s="66" t="s">
        <v>9</v>
      </c>
      <c r="B6" s="96" t="s">
        <v>174</v>
      </c>
      <c r="C6" s="99" t="s">
        <v>244</v>
      </c>
      <c r="D6" s="75" t="s">
        <v>176</v>
      </c>
      <c r="E6" s="67"/>
      <c r="F6" s="55" t="s">
        <v>81</v>
      </c>
    </row>
    <row r="7" spans="1:6" x14ac:dyDescent="0.25">
      <c r="A7" s="66" t="s">
        <v>9</v>
      </c>
      <c r="B7" s="96" t="s">
        <v>248</v>
      </c>
      <c r="C7" s="107" t="s">
        <v>249</v>
      </c>
      <c r="D7" s="75">
        <v>140</v>
      </c>
      <c r="E7" s="67"/>
      <c r="F7" s="105" t="s">
        <v>259</v>
      </c>
    </row>
    <row r="8" spans="1:6" ht="18" customHeight="1" x14ac:dyDescent="0.25">
      <c r="A8" s="68" t="s">
        <v>32</v>
      </c>
      <c r="B8" s="98" t="s">
        <v>255</v>
      </c>
      <c r="C8" s="103" t="s">
        <v>257</v>
      </c>
      <c r="D8" s="76">
        <v>115</v>
      </c>
      <c r="E8" s="69" t="s">
        <v>196</v>
      </c>
      <c r="F8" s="55" t="s">
        <v>81</v>
      </c>
    </row>
    <row r="9" spans="1:6" x14ac:dyDescent="0.25">
      <c r="A9" s="68" t="s">
        <v>32</v>
      </c>
      <c r="B9" s="98" t="s">
        <v>254</v>
      </c>
      <c r="C9" s="103" t="s">
        <v>256</v>
      </c>
      <c r="D9" s="76">
        <v>90</v>
      </c>
      <c r="E9" s="69" t="s">
        <v>158</v>
      </c>
      <c r="F9" s="55" t="s">
        <v>81</v>
      </c>
    </row>
    <row r="10" spans="1:6" x14ac:dyDescent="0.25">
      <c r="A10" s="68" t="s">
        <v>8</v>
      </c>
      <c r="B10" s="98" t="s">
        <v>250</v>
      </c>
      <c r="C10" s="103" t="s">
        <v>227</v>
      </c>
      <c r="D10" s="76" t="s">
        <v>176</v>
      </c>
      <c r="E10" s="70" t="s">
        <v>372</v>
      </c>
      <c r="F10" s="55"/>
    </row>
    <row r="11" spans="1:6" x14ac:dyDescent="0.25">
      <c r="A11" s="68" t="s">
        <v>33</v>
      </c>
      <c r="B11" s="98" t="s">
        <v>253</v>
      </c>
      <c r="C11" s="103" t="s">
        <v>252</v>
      </c>
      <c r="D11" s="76" t="s">
        <v>176</v>
      </c>
      <c r="E11" s="69" t="s">
        <v>159</v>
      </c>
      <c r="F11" s="106" t="s">
        <v>260</v>
      </c>
    </row>
    <row r="12" spans="1:6" x14ac:dyDescent="0.25">
      <c r="A12" s="68" t="s">
        <v>35</v>
      </c>
      <c r="B12" s="98" t="s">
        <v>199</v>
      </c>
      <c r="C12" s="103" t="s">
        <v>251</v>
      </c>
      <c r="D12" s="76">
        <v>90</v>
      </c>
      <c r="E12" s="69"/>
      <c r="F12" s="55" t="s">
        <v>81</v>
      </c>
    </row>
    <row r="13" spans="1:6" x14ac:dyDescent="0.25">
      <c r="A13" s="58" t="s">
        <v>11</v>
      </c>
      <c r="B13" s="90" t="s">
        <v>208</v>
      </c>
      <c r="C13" s="91" t="s">
        <v>193</v>
      </c>
      <c r="D13" s="74">
        <v>85</v>
      </c>
      <c r="E13" s="56"/>
      <c r="F13" s="105" t="s">
        <v>259</v>
      </c>
    </row>
    <row r="14" spans="1:6" x14ac:dyDescent="0.25">
      <c r="A14" s="57" t="s">
        <v>11</v>
      </c>
      <c r="B14" s="90" t="s">
        <v>209</v>
      </c>
      <c r="C14" s="108" t="s">
        <v>203</v>
      </c>
      <c r="D14" s="74">
        <v>85</v>
      </c>
      <c r="E14" s="56"/>
      <c r="F14" s="106" t="s">
        <v>260</v>
      </c>
    </row>
    <row r="15" spans="1:6" x14ac:dyDescent="0.25">
      <c r="A15" s="81" t="s">
        <v>11</v>
      </c>
      <c r="B15" s="90" t="s">
        <v>160</v>
      </c>
      <c r="C15" s="100" t="s">
        <v>241</v>
      </c>
      <c r="D15" s="83" t="s">
        <v>176</v>
      </c>
      <c r="E15" s="82"/>
      <c r="F15" s="55" t="s">
        <v>81</v>
      </c>
    </row>
    <row r="16" spans="1:6" x14ac:dyDescent="0.25">
      <c r="A16" s="81" t="s">
        <v>11</v>
      </c>
      <c r="B16" s="90" t="s">
        <v>211</v>
      </c>
      <c r="C16" s="100" t="s">
        <v>239</v>
      </c>
      <c r="D16" s="74" t="s">
        <v>176</v>
      </c>
      <c r="E16" s="82"/>
      <c r="F16" s="55" t="s">
        <v>81</v>
      </c>
    </row>
    <row r="17" spans="1:6" x14ac:dyDescent="0.25">
      <c r="A17" s="81" t="s">
        <v>11</v>
      </c>
      <c r="B17" s="90" t="s">
        <v>213</v>
      </c>
      <c r="C17" s="100" t="s">
        <v>237</v>
      </c>
      <c r="D17" s="74">
        <v>115</v>
      </c>
      <c r="E17" s="104"/>
      <c r="F17" s="55" t="s">
        <v>81</v>
      </c>
    </row>
    <row r="18" spans="1:6" x14ac:dyDescent="0.25">
      <c r="A18" s="81" t="s">
        <v>11</v>
      </c>
      <c r="B18" s="90" t="s">
        <v>212</v>
      </c>
      <c r="C18" s="100" t="s">
        <v>238</v>
      </c>
      <c r="D18" s="74">
        <v>85</v>
      </c>
      <c r="E18" s="82"/>
      <c r="F18" s="55" t="s">
        <v>81</v>
      </c>
    </row>
    <row r="19" spans="1:6" x14ac:dyDescent="0.25">
      <c r="A19" s="81" t="s">
        <v>11</v>
      </c>
      <c r="B19" s="90" t="s">
        <v>205</v>
      </c>
      <c r="C19" s="100" t="s">
        <v>167</v>
      </c>
      <c r="D19" s="83" t="s">
        <v>176</v>
      </c>
      <c r="E19" s="82" t="s">
        <v>187</v>
      </c>
      <c r="F19" s="55" t="s">
        <v>81</v>
      </c>
    </row>
    <row r="20" spans="1:6" x14ac:dyDescent="0.25">
      <c r="A20" s="59" t="s">
        <v>11</v>
      </c>
      <c r="B20" s="90" t="s">
        <v>258</v>
      </c>
      <c r="C20" s="100" t="s">
        <v>226</v>
      </c>
      <c r="D20" s="74">
        <v>175</v>
      </c>
      <c r="E20" s="54"/>
      <c r="F20" s="55" t="s">
        <v>81</v>
      </c>
    </row>
    <row r="21" spans="1:6" ht="25.5" x14ac:dyDescent="0.25">
      <c r="A21" s="57" t="s">
        <v>11</v>
      </c>
      <c r="B21" s="90" t="s">
        <v>162</v>
      </c>
      <c r="C21" s="100" t="s">
        <v>240</v>
      </c>
      <c r="D21" s="74">
        <v>85</v>
      </c>
      <c r="E21" s="54"/>
      <c r="F21" s="55" t="s">
        <v>81</v>
      </c>
    </row>
    <row r="22" spans="1:6" x14ac:dyDescent="0.25">
      <c r="A22" s="81" t="s">
        <v>11</v>
      </c>
      <c r="B22" s="90" t="s">
        <v>210</v>
      </c>
      <c r="C22" s="100" t="s">
        <v>194</v>
      </c>
      <c r="D22" s="83">
        <v>85</v>
      </c>
      <c r="E22" s="82"/>
      <c r="F22" s="106" t="s">
        <v>260</v>
      </c>
    </row>
    <row r="23" spans="1:6" x14ac:dyDescent="0.25">
      <c r="A23" s="81" t="s">
        <v>11</v>
      </c>
      <c r="B23" s="90" t="s">
        <v>206</v>
      </c>
      <c r="C23" s="108" t="s">
        <v>185</v>
      </c>
      <c r="D23" s="74">
        <v>85</v>
      </c>
      <c r="E23" s="82"/>
      <c r="F23" s="55" t="s">
        <v>81</v>
      </c>
    </row>
    <row r="24" spans="1:6" x14ac:dyDescent="0.25">
      <c r="A24" s="57" t="s">
        <v>11</v>
      </c>
      <c r="B24" s="90" t="s">
        <v>207</v>
      </c>
      <c r="C24" s="100" t="s">
        <v>204</v>
      </c>
      <c r="D24" s="74">
        <v>85</v>
      </c>
      <c r="E24" s="56"/>
      <c r="F24" s="55" t="s">
        <v>81</v>
      </c>
    </row>
    <row r="25" spans="1:6" x14ac:dyDescent="0.25">
      <c r="A25" s="63" t="s">
        <v>10</v>
      </c>
      <c r="B25" s="92" t="s">
        <v>225</v>
      </c>
      <c r="C25" s="65" t="s">
        <v>236</v>
      </c>
      <c r="D25" s="72">
        <v>115</v>
      </c>
      <c r="E25" s="65" t="s">
        <v>157</v>
      </c>
      <c r="F25" s="55" t="s">
        <v>81</v>
      </c>
    </row>
    <row r="26" spans="1:6" x14ac:dyDescent="0.25">
      <c r="A26" s="63" t="s">
        <v>10</v>
      </c>
      <c r="B26" s="97" t="s">
        <v>223</v>
      </c>
      <c r="C26" s="65" t="s">
        <v>234</v>
      </c>
      <c r="D26" s="72">
        <v>115</v>
      </c>
      <c r="E26" s="65" t="s">
        <v>56</v>
      </c>
      <c r="F26" s="55" t="s">
        <v>81</v>
      </c>
    </row>
    <row r="27" spans="1:6" x14ac:dyDescent="0.25">
      <c r="A27" s="63" t="s">
        <v>10</v>
      </c>
      <c r="B27" s="97" t="s">
        <v>216</v>
      </c>
      <c r="C27" s="65" t="s">
        <v>195</v>
      </c>
      <c r="D27" s="72">
        <v>140</v>
      </c>
      <c r="E27" s="65"/>
      <c r="F27" s="55" t="s">
        <v>81</v>
      </c>
    </row>
    <row r="28" spans="1:6" x14ac:dyDescent="0.25">
      <c r="A28" s="63" t="s">
        <v>10</v>
      </c>
      <c r="B28" s="97" t="s">
        <v>222</v>
      </c>
      <c r="C28" s="65" t="s">
        <v>233</v>
      </c>
      <c r="D28" s="72">
        <v>115</v>
      </c>
      <c r="E28" s="65" t="s">
        <v>178</v>
      </c>
      <c r="F28" s="106" t="s">
        <v>260</v>
      </c>
    </row>
    <row r="29" spans="1:6" x14ac:dyDescent="0.25">
      <c r="A29" s="63" t="s">
        <v>10</v>
      </c>
      <c r="B29" s="97" t="s">
        <v>220</v>
      </c>
      <c r="C29" s="65" t="s">
        <v>231</v>
      </c>
      <c r="D29" s="72">
        <v>90</v>
      </c>
      <c r="E29" s="65" t="s">
        <v>54</v>
      </c>
      <c r="F29" s="55" t="s">
        <v>81</v>
      </c>
    </row>
    <row r="30" spans="1:6" x14ac:dyDescent="0.25">
      <c r="A30" s="63" t="s">
        <v>10</v>
      </c>
      <c r="B30" s="97" t="s">
        <v>217</v>
      </c>
      <c r="C30" s="102" t="s">
        <v>228</v>
      </c>
      <c r="D30" s="72" t="s">
        <v>176</v>
      </c>
      <c r="E30" s="65"/>
      <c r="F30" s="106" t="s">
        <v>260</v>
      </c>
    </row>
    <row r="31" spans="1:6" x14ac:dyDescent="0.25">
      <c r="A31" s="63" t="s">
        <v>10</v>
      </c>
      <c r="B31" s="97" t="s">
        <v>215</v>
      </c>
      <c r="C31" s="94" t="s">
        <v>227</v>
      </c>
      <c r="D31" s="93" t="s">
        <v>176</v>
      </c>
      <c r="E31" s="95"/>
      <c r="F31" s="106" t="s">
        <v>260</v>
      </c>
    </row>
    <row r="32" spans="1:6" x14ac:dyDescent="0.25">
      <c r="A32" s="63" t="s">
        <v>10</v>
      </c>
      <c r="B32" s="97" t="s">
        <v>214</v>
      </c>
      <c r="C32" s="64" t="s">
        <v>226</v>
      </c>
      <c r="D32" s="93" t="s">
        <v>373</v>
      </c>
      <c r="E32" s="94"/>
      <c r="F32" s="55" t="s">
        <v>81</v>
      </c>
    </row>
    <row r="33" spans="1:10" x14ac:dyDescent="0.25">
      <c r="A33" s="63" t="s">
        <v>10</v>
      </c>
      <c r="B33" s="97" t="s">
        <v>218</v>
      </c>
      <c r="C33" s="78" t="s">
        <v>229</v>
      </c>
      <c r="D33" s="72" t="s">
        <v>176</v>
      </c>
      <c r="E33" s="65"/>
      <c r="F33" s="55" t="s">
        <v>81</v>
      </c>
    </row>
    <row r="34" spans="1:10" x14ac:dyDescent="0.25">
      <c r="A34" s="63" t="s">
        <v>10</v>
      </c>
      <c r="B34" s="97" t="s">
        <v>224</v>
      </c>
      <c r="C34" s="78" t="s">
        <v>235</v>
      </c>
      <c r="D34" s="72" t="s">
        <v>176</v>
      </c>
      <c r="E34" s="65" t="s">
        <v>166</v>
      </c>
      <c r="F34" s="55" t="s">
        <v>81</v>
      </c>
    </row>
    <row r="35" spans="1:10" x14ac:dyDescent="0.25">
      <c r="A35" s="63" t="s">
        <v>10</v>
      </c>
      <c r="B35" s="97" t="s">
        <v>221</v>
      </c>
      <c r="C35" s="78" t="s">
        <v>232</v>
      </c>
      <c r="D35" s="72">
        <v>90</v>
      </c>
      <c r="E35" s="65"/>
      <c r="F35" s="55" t="s">
        <v>81</v>
      </c>
    </row>
    <row r="36" spans="1:10" x14ac:dyDescent="0.25">
      <c r="A36" s="63" t="s">
        <v>10</v>
      </c>
      <c r="B36" s="97" t="s">
        <v>219</v>
      </c>
      <c r="C36" s="65" t="s">
        <v>230</v>
      </c>
      <c r="D36" s="72">
        <v>115</v>
      </c>
      <c r="E36" s="65"/>
      <c r="F36" s="55" t="s">
        <v>81</v>
      </c>
      <c r="G36" s="204" t="s">
        <v>184</v>
      </c>
      <c r="H36" s="205"/>
      <c r="I36" s="205"/>
    </row>
    <row r="37" spans="1:10" x14ac:dyDescent="0.25">
      <c r="G37" s="80" t="s">
        <v>181</v>
      </c>
      <c r="H37" t="s">
        <v>180</v>
      </c>
      <c r="I37" t="s">
        <v>179</v>
      </c>
    </row>
    <row r="38" spans="1:10" x14ac:dyDescent="0.25">
      <c r="G38" s="16" t="s">
        <v>170</v>
      </c>
      <c r="H38" s="79">
        <v>22</v>
      </c>
      <c r="I38" s="79">
        <v>14</v>
      </c>
    </row>
    <row r="39" spans="1:10" x14ac:dyDescent="0.25">
      <c r="G39" s="16" t="s">
        <v>171</v>
      </c>
      <c r="H39" s="79">
        <v>6</v>
      </c>
      <c r="I39" s="79">
        <v>2</v>
      </c>
    </row>
    <row r="40" spans="1:10" x14ac:dyDescent="0.25">
      <c r="G40" s="16" t="s">
        <v>172</v>
      </c>
      <c r="H40" s="79">
        <v>1</v>
      </c>
      <c r="I40" s="79"/>
      <c r="J40">
        <v>2</v>
      </c>
    </row>
    <row r="41" spans="1:10" x14ac:dyDescent="0.25">
      <c r="G41" s="16" t="s">
        <v>175</v>
      </c>
      <c r="H41" s="79">
        <v>2</v>
      </c>
      <c r="I41" s="79"/>
      <c r="J41">
        <v>2</v>
      </c>
    </row>
    <row r="42" spans="1:10" x14ac:dyDescent="0.25">
      <c r="G42" s="16" t="s">
        <v>173</v>
      </c>
      <c r="H42" s="79">
        <v>1</v>
      </c>
      <c r="I42" s="79"/>
      <c r="J42">
        <v>2</v>
      </c>
    </row>
    <row r="43" spans="1:10" x14ac:dyDescent="0.25">
      <c r="G43" s="16" t="s">
        <v>182</v>
      </c>
      <c r="H43" s="79"/>
      <c r="I43" s="79">
        <v>1</v>
      </c>
    </row>
    <row r="44" spans="1:10" x14ac:dyDescent="0.25">
      <c r="G44" s="16" t="s">
        <v>183</v>
      </c>
      <c r="H44" s="79">
        <v>32</v>
      </c>
      <c r="I44" s="79">
        <v>17</v>
      </c>
    </row>
    <row r="45" spans="1:10" x14ac:dyDescent="0.25">
      <c r="G45" s="33"/>
      <c r="H45" s="79"/>
      <c r="I45" s="33"/>
    </row>
    <row r="46" spans="1:10" x14ac:dyDescent="0.25">
      <c r="I46">
        <v>55</v>
      </c>
      <c r="J46">
        <f>I46*15</f>
        <v>825</v>
      </c>
    </row>
  </sheetData>
  <autoFilter ref="A1:F44">
    <sortState ref="A2:F44">
      <sortCondition ref="A1:A36"/>
    </sortState>
  </autoFilter>
  <mergeCells count="1">
    <mergeCell ref="G36:I36"/>
  </mergeCells>
  <pageMargins left="0.25" right="0.25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B1" workbookViewId="0">
      <selection activeCell="H28" sqref="H28"/>
    </sheetView>
  </sheetViews>
  <sheetFormatPr defaultColWidth="14.42578125" defaultRowHeight="15" x14ac:dyDescent="0.25"/>
  <cols>
    <col min="11" max="11" width="18" bestFit="1" customWidth="1"/>
    <col min="12" max="12" width="6.7109375" bestFit="1" customWidth="1"/>
    <col min="13" max="13" width="15.7109375" bestFit="1" customWidth="1"/>
    <col min="14" max="14" width="11.7109375" bestFit="1" customWidth="1"/>
    <col min="15" max="15" width="12.28515625" bestFit="1" customWidth="1"/>
    <col min="16" max="16" width="10.42578125" bestFit="1" customWidth="1"/>
    <col min="17" max="17" width="16.28515625" bestFit="1" customWidth="1"/>
  </cols>
  <sheetData>
    <row r="1" spans="1:17" x14ac:dyDescent="0.25">
      <c r="A1" t="s">
        <v>192</v>
      </c>
      <c r="J1" t="s">
        <v>191</v>
      </c>
    </row>
    <row r="2" spans="1:17" ht="30" x14ac:dyDescent="0.25">
      <c r="A2" s="40" t="s">
        <v>58</v>
      </c>
      <c r="B2" s="41" t="s">
        <v>59</v>
      </c>
      <c r="C2" s="42" t="s">
        <v>14</v>
      </c>
      <c r="D2" s="43" t="s">
        <v>60</v>
      </c>
      <c r="E2" s="41" t="s">
        <v>61</v>
      </c>
      <c r="F2" s="44" t="s">
        <v>62</v>
      </c>
      <c r="G2" s="44" t="s">
        <v>63</v>
      </c>
      <c r="H2" s="44" t="s">
        <v>152</v>
      </c>
      <c r="J2" t="s">
        <v>58</v>
      </c>
      <c r="K2" t="s">
        <v>59</v>
      </c>
      <c r="L2" t="s">
        <v>14</v>
      </c>
      <c r="M2" t="s">
        <v>60</v>
      </c>
      <c r="N2" t="s">
        <v>61</v>
      </c>
      <c r="O2" t="s">
        <v>62</v>
      </c>
      <c r="P2" t="s">
        <v>63</v>
      </c>
      <c r="Q2" t="s">
        <v>152</v>
      </c>
    </row>
    <row r="3" spans="1:17" x14ac:dyDescent="0.25">
      <c r="A3" s="2" t="s">
        <v>64</v>
      </c>
      <c r="B3" s="39">
        <v>1</v>
      </c>
      <c r="C3" s="39">
        <v>3</v>
      </c>
      <c r="D3" s="2"/>
      <c r="E3" s="45">
        <v>25</v>
      </c>
      <c r="F3" s="2">
        <v>42</v>
      </c>
      <c r="G3" s="2">
        <f>F3-E3</f>
        <v>17</v>
      </c>
      <c r="H3" s="48">
        <f>F3/C3</f>
        <v>14</v>
      </c>
      <c r="J3" t="s">
        <v>64</v>
      </c>
      <c r="K3">
        <v>1</v>
      </c>
      <c r="L3">
        <v>1</v>
      </c>
      <c r="N3">
        <v>30</v>
      </c>
      <c r="O3">
        <v>23</v>
      </c>
      <c r="P3">
        <f t="shared" ref="P3:P9" si="0">O3-N3</f>
        <v>-7</v>
      </c>
      <c r="Q3">
        <v>23</v>
      </c>
    </row>
    <row r="4" spans="1:17" x14ac:dyDescent="0.25">
      <c r="A4" s="2" t="s">
        <v>65</v>
      </c>
      <c r="B4" s="39">
        <v>8</v>
      </c>
      <c r="C4" s="39">
        <v>12</v>
      </c>
      <c r="D4" s="2">
        <f t="shared" ref="D4:D9" si="1">B4-C4</f>
        <v>-4</v>
      </c>
      <c r="E4" s="45">
        <v>85</v>
      </c>
      <c r="F4" s="2">
        <v>94</v>
      </c>
      <c r="G4" s="71">
        <f t="shared" ref="G4:G9" si="2">F4-E4</f>
        <v>9</v>
      </c>
      <c r="H4" s="48">
        <f t="shared" ref="H4:H9" si="3">F4/C4</f>
        <v>7.833333333333333</v>
      </c>
      <c r="J4" t="s">
        <v>65</v>
      </c>
      <c r="K4">
        <v>10</v>
      </c>
      <c r="L4">
        <v>10</v>
      </c>
      <c r="M4">
        <v>0</v>
      </c>
      <c r="N4">
        <v>72</v>
      </c>
      <c r="O4">
        <v>85</v>
      </c>
      <c r="P4">
        <f t="shared" si="0"/>
        <v>13</v>
      </c>
      <c r="Q4">
        <v>8.5</v>
      </c>
    </row>
    <row r="5" spans="1:17" x14ac:dyDescent="0.25">
      <c r="A5" s="2" t="s">
        <v>66</v>
      </c>
      <c r="B5" s="39">
        <v>6</v>
      </c>
      <c r="C5" s="46">
        <v>12</v>
      </c>
      <c r="D5" s="2">
        <f t="shared" si="1"/>
        <v>-6</v>
      </c>
      <c r="E5" s="45">
        <v>90</v>
      </c>
      <c r="F5" s="2">
        <v>93</v>
      </c>
      <c r="G5" s="71">
        <f t="shared" si="2"/>
        <v>3</v>
      </c>
      <c r="H5" s="48">
        <f t="shared" si="3"/>
        <v>7.75</v>
      </c>
      <c r="J5" t="s">
        <v>66</v>
      </c>
      <c r="K5">
        <v>12</v>
      </c>
      <c r="L5">
        <v>12</v>
      </c>
      <c r="M5">
        <v>-1</v>
      </c>
      <c r="N5">
        <v>64</v>
      </c>
      <c r="O5">
        <v>93</v>
      </c>
      <c r="P5">
        <f t="shared" si="0"/>
        <v>29</v>
      </c>
      <c r="Q5">
        <v>7.5</v>
      </c>
    </row>
    <row r="6" spans="1:17" x14ac:dyDescent="0.25">
      <c r="A6" s="2" t="s">
        <v>67</v>
      </c>
      <c r="B6" s="39">
        <v>4</v>
      </c>
      <c r="C6" s="46">
        <v>6</v>
      </c>
      <c r="D6" s="2">
        <f t="shared" si="1"/>
        <v>-2</v>
      </c>
      <c r="E6" s="45">
        <v>80</v>
      </c>
      <c r="F6" s="2">
        <v>78</v>
      </c>
      <c r="G6" s="71">
        <f t="shared" si="2"/>
        <v>-2</v>
      </c>
      <c r="H6" s="48">
        <f t="shared" si="3"/>
        <v>13</v>
      </c>
      <c r="J6" t="s">
        <v>67</v>
      </c>
      <c r="K6">
        <v>6</v>
      </c>
      <c r="L6">
        <v>6</v>
      </c>
      <c r="M6">
        <v>0</v>
      </c>
      <c r="N6">
        <v>66</v>
      </c>
      <c r="O6">
        <v>80</v>
      </c>
      <c r="P6">
        <f t="shared" si="0"/>
        <v>14</v>
      </c>
      <c r="Q6">
        <v>13</v>
      </c>
    </row>
    <row r="7" spans="1:17" x14ac:dyDescent="0.25">
      <c r="A7" s="2" t="s">
        <v>68</v>
      </c>
      <c r="B7" s="39">
        <v>3</v>
      </c>
      <c r="C7" s="46">
        <v>3</v>
      </c>
      <c r="D7" s="2">
        <f t="shared" si="1"/>
        <v>0</v>
      </c>
      <c r="E7" s="45">
        <v>50</v>
      </c>
      <c r="F7" s="2">
        <v>46</v>
      </c>
      <c r="G7" s="71">
        <f t="shared" si="2"/>
        <v>-4</v>
      </c>
      <c r="H7" s="48">
        <f t="shared" si="3"/>
        <v>15.333333333333334</v>
      </c>
      <c r="J7" t="s">
        <v>68</v>
      </c>
      <c r="K7">
        <v>3</v>
      </c>
      <c r="L7">
        <v>3</v>
      </c>
      <c r="M7">
        <v>0</v>
      </c>
      <c r="N7">
        <v>39</v>
      </c>
      <c r="O7">
        <v>48</v>
      </c>
      <c r="P7">
        <f t="shared" si="0"/>
        <v>9</v>
      </c>
      <c r="Q7">
        <v>15</v>
      </c>
    </row>
    <row r="8" spans="1:17" x14ac:dyDescent="0.25">
      <c r="A8" s="2" t="s">
        <v>197</v>
      </c>
      <c r="B8" s="39">
        <v>1</v>
      </c>
      <c r="C8" s="39">
        <v>1</v>
      </c>
      <c r="D8" s="2">
        <f t="shared" si="1"/>
        <v>0</v>
      </c>
      <c r="E8" s="45">
        <v>17</v>
      </c>
      <c r="F8" s="2">
        <v>17</v>
      </c>
      <c r="G8" s="2">
        <f t="shared" si="2"/>
        <v>0</v>
      </c>
      <c r="H8" s="48">
        <f t="shared" si="3"/>
        <v>17</v>
      </c>
      <c r="J8" t="s">
        <v>69</v>
      </c>
      <c r="K8">
        <v>1</v>
      </c>
      <c r="L8">
        <v>1</v>
      </c>
      <c r="M8">
        <v>0</v>
      </c>
      <c r="N8">
        <v>18</v>
      </c>
      <c r="O8">
        <v>17</v>
      </c>
      <c r="P8">
        <f t="shared" si="0"/>
        <v>-1</v>
      </c>
      <c r="Q8">
        <v>19</v>
      </c>
    </row>
    <row r="9" spans="1:17" ht="15.75" thickBot="1" x14ac:dyDescent="0.3">
      <c r="A9" s="2" t="s">
        <v>151</v>
      </c>
      <c r="B9" s="39">
        <v>1</v>
      </c>
      <c r="C9" s="46">
        <v>1</v>
      </c>
      <c r="D9" s="2">
        <f t="shared" si="1"/>
        <v>0</v>
      </c>
      <c r="E9" s="45">
        <v>16</v>
      </c>
      <c r="F9" s="35">
        <v>21</v>
      </c>
      <c r="G9" s="2">
        <f t="shared" si="2"/>
        <v>5</v>
      </c>
      <c r="H9" s="48">
        <f t="shared" si="3"/>
        <v>21</v>
      </c>
      <c r="J9" t="s">
        <v>151</v>
      </c>
      <c r="K9">
        <v>1</v>
      </c>
      <c r="L9">
        <v>1</v>
      </c>
      <c r="M9">
        <v>0</v>
      </c>
      <c r="N9">
        <v>12</v>
      </c>
      <c r="O9">
        <v>16</v>
      </c>
      <c r="P9">
        <f t="shared" si="0"/>
        <v>4</v>
      </c>
      <c r="Q9">
        <v>16</v>
      </c>
    </row>
    <row r="10" spans="1:17" ht="15.75" thickBot="1" x14ac:dyDescent="0.3">
      <c r="C10" s="33">
        <f>SUM(C3:C9)</f>
        <v>38</v>
      </c>
      <c r="D10" s="33">
        <f>SUM(D4:D9)</f>
        <v>-12</v>
      </c>
      <c r="E10" s="47">
        <f>SUM(E3:E9)</f>
        <v>363</v>
      </c>
      <c r="F10" s="47">
        <f>SUM(F3:F9)</f>
        <v>391</v>
      </c>
      <c r="G10" s="51">
        <f>SUM(G3:G9)</f>
        <v>28</v>
      </c>
      <c r="H10" s="38"/>
      <c r="L10">
        <v>34</v>
      </c>
      <c r="M10">
        <v>-1</v>
      </c>
      <c r="N10">
        <v>301</v>
      </c>
      <c r="O10">
        <f>SUM(O3:O9)</f>
        <v>362</v>
      </c>
    </row>
    <row r="11" spans="1:17" x14ac:dyDescent="0.25">
      <c r="A11" s="21" t="s">
        <v>28</v>
      </c>
      <c r="C11" s="33"/>
      <c r="D11" s="33"/>
      <c r="G11" s="21"/>
      <c r="J11" t="s">
        <v>28</v>
      </c>
    </row>
    <row r="12" spans="1:17" x14ac:dyDescent="0.25">
      <c r="A12" s="21" t="s">
        <v>8</v>
      </c>
      <c r="B12" s="33">
        <v>1</v>
      </c>
      <c r="C12" s="33">
        <v>1</v>
      </c>
      <c r="D12" s="33">
        <v>14</v>
      </c>
      <c r="J12" t="s">
        <v>8</v>
      </c>
      <c r="K12">
        <v>1</v>
      </c>
      <c r="L12">
        <v>1</v>
      </c>
      <c r="M12">
        <v>14</v>
      </c>
    </row>
    <row r="13" spans="1:17" x14ac:dyDescent="0.25">
      <c r="A13" s="21" t="s">
        <v>34</v>
      </c>
      <c r="B13" s="33">
        <v>1</v>
      </c>
      <c r="C13" s="33">
        <v>1</v>
      </c>
      <c r="D13" s="33">
        <v>18</v>
      </c>
      <c r="E13" s="33">
        <v>4</v>
      </c>
      <c r="J13" t="s">
        <v>34</v>
      </c>
      <c r="K13">
        <v>1</v>
      </c>
      <c r="L13">
        <v>1</v>
      </c>
      <c r="M13">
        <v>17</v>
      </c>
    </row>
    <row r="14" spans="1:17" x14ac:dyDescent="0.25">
      <c r="A14" s="21" t="s">
        <v>55</v>
      </c>
      <c r="B14" s="33">
        <v>2</v>
      </c>
      <c r="C14" s="33">
        <v>2</v>
      </c>
      <c r="D14" s="33">
        <v>34</v>
      </c>
      <c r="E14" s="33">
        <v>6</v>
      </c>
      <c r="F14" s="52"/>
      <c r="G14" s="52"/>
      <c r="H14" s="53" t="s">
        <v>154</v>
      </c>
      <c r="J14" t="s">
        <v>55</v>
      </c>
      <c r="K14">
        <v>2</v>
      </c>
      <c r="L14">
        <v>2</v>
      </c>
      <c r="M14">
        <v>27</v>
      </c>
      <c r="Q14" t="s">
        <v>154</v>
      </c>
    </row>
    <row r="15" spans="1:17" x14ac:dyDescent="0.25">
      <c r="A15" s="21" t="s">
        <v>70</v>
      </c>
      <c r="B15" s="33">
        <v>1</v>
      </c>
      <c r="C15" s="33">
        <v>1</v>
      </c>
      <c r="D15" s="33">
        <v>19</v>
      </c>
      <c r="E15" s="33">
        <v>1</v>
      </c>
      <c r="F15" s="52" t="s">
        <v>23</v>
      </c>
      <c r="G15" s="8">
        <f>C18+C10</f>
        <v>45</v>
      </c>
      <c r="H15" s="34" t="s">
        <v>201</v>
      </c>
      <c r="J15" t="s">
        <v>70</v>
      </c>
      <c r="K15">
        <v>1</v>
      </c>
      <c r="L15">
        <v>1</v>
      </c>
      <c r="M15">
        <v>18</v>
      </c>
      <c r="O15" t="s">
        <v>23</v>
      </c>
      <c r="P15">
        <v>41</v>
      </c>
      <c r="Q15" t="s">
        <v>155</v>
      </c>
    </row>
    <row r="16" spans="1:17" x14ac:dyDescent="0.25">
      <c r="A16" s="21" t="s">
        <v>37</v>
      </c>
      <c r="B16" s="33">
        <v>1</v>
      </c>
      <c r="C16" s="33">
        <v>1</v>
      </c>
      <c r="D16" s="33">
        <v>18</v>
      </c>
      <c r="E16" s="33">
        <v>2</v>
      </c>
      <c r="F16" s="52" t="s">
        <v>153</v>
      </c>
      <c r="G16" s="8">
        <f>D18+F10</f>
        <v>510</v>
      </c>
      <c r="H16" s="34" t="s">
        <v>200</v>
      </c>
      <c r="J16" t="s">
        <v>37</v>
      </c>
      <c r="K16">
        <v>1</v>
      </c>
      <c r="L16">
        <v>1</v>
      </c>
      <c r="M16">
        <v>16</v>
      </c>
      <c r="O16" t="s">
        <v>153</v>
      </c>
      <c r="P16">
        <v>470</v>
      </c>
      <c r="Q16" t="s">
        <v>169</v>
      </c>
    </row>
    <row r="17" spans="1:13" ht="15.75" thickBot="1" x14ac:dyDescent="0.3">
      <c r="A17" s="21" t="s">
        <v>48</v>
      </c>
      <c r="B17" s="33">
        <v>1</v>
      </c>
      <c r="C17" s="33">
        <v>1</v>
      </c>
      <c r="D17" s="33">
        <v>16</v>
      </c>
      <c r="E17" s="33">
        <v>-2</v>
      </c>
      <c r="J17" t="s">
        <v>48</v>
      </c>
      <c r="K17">
        <v>1</v>
      </c>
      <c r="L17">
        <v>1</v>
      </c>
      <c r="M17">
        <v>17</v>
      </c>
    </row>
    <row r="18" spans="1:13" ht="15.75" thickBot="1" x14ac:dyDescent="0.3">
      <c r="C18" s="49">
        <f>SUM(C12:C17)</f>
        <v>7</v>
      </c>
      <c r="D18" s="50">
        <f>SUM(D12:D17)</f>
        <v>119</v>
      </c>
      <c r="L18">
        <v>7</v>
      </c>
      <c r="M18">
        <v>109</v>
      </c>
    </row>
    <row r="19" spans="1:13" x14ac:dyDescent="0.25">
      <c r="C19" s="24"/>
      <c r="D19" s="24"/>
    </row>
    <row r="24" spans="1:13" x14ac:dyDescent="0.25">
      <c r="C24">
        <v>70</v>
      </c>
      <c r="D24">
        <v>30</v>
      </c>
      <c r="F24">
        <f>C24*D24</f>
        <v>2100</v>
      </c>
    </row>
    <row r="25" spans="1:13" x14ac:dyDescent="0.25">
      <c r="C25">
        <v>5</v>
      </c>
    </row>
    <row r="26" spans="1:13" x14ac:dyDescent="0.25">
      <c r="C26">
        <f>C25*C24</f>
        <v>350</v>
      </c>
    </row>
  </sheetData>
  <pageMargins left="0.7" right="0.7" top="0.75" bottom="0.75" header="0.3" footer="0.3"/>
  <pageSetup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7" workbookViewId="0">
      <selection activeCell="D22" sqref="D22"/>
    </sheetView>
  </sheetViews>
  <sheetFormatPr defaultColWidth="54.42578125" defaultRowHeight="15" x14ac:dyDescent="0.25"/>
  <cols>
    <col min="1" max="1" width="24.85546875" bestFit="1" customWidth="1"/>
    <col min="2" max="2" width="25.28515625" bestFit="1" customWidth="1"/>
    <col min="3" max="3" width="22.85546875" bestFit="1" customWidth="1"/>
    <col min="4" max="4" width="16.5703125" bestFit="1" customWidth="1"/>
    <col min="5" max="5" width="23.7109375" bestFit="1" customWidth="1"/>
    <col min="6" max="6" width="23.42578125" bestFit="1" customWidth="1"/>
    <col min="7" max="7" width="34.85546875" bestFit="1" customWidth="1"/>
    <col min="8" max="8" width="23.28515625" bestFit="1" customWidth="1"/>
    <col min="9" max="9" width="25.28515625" bestFit="1" customWidth="1"/>
  </cols>
  <sheetData>
    <row r="1" spans="1:9" x14ac:dyDescent="0.25">
      <c r="A1" s="109" t="s">
        <v>261</v>
      </c>
      <c r="B1" s="109" t="s">
        <v>262</v>
      </c>
      <c r="C1" s="109" t="s">
        <v>263</v>
      </c>
      <c r="D1" s="109" t="s">
        <v>264</v>
      </c>
      <c r="E1" s="109" t="s">
        <v>265</v>
      </c>
      <c r="F1" s="109" t="s">
        <v>266</v>
      </c>
      <c r="G1" s="109" t="s">
        <v>267</v>
      </c>
      <c r="H1" s="109" t="s">
        <v>268</v>
      </c>
      <c r="I1" s="109" t="s">
        <v>269</v>
      </c>
    </row>
    <row r="2" spans="1:9" x14ac:dyDescent="0.25">
      <c r="A2" s="110" t="s">
        <v>270</v>
      </c>
      <c r="B2" s="110" t="s">
        <v>271</v>
      </c>
      <c r="C2" s="110" t="s">
        <v>205</v>
      </c>
      <c r="D2" s="110" t="s">
        <v>57</v>
      </c>
      <c r="E2" s="110" t="s">
        <v>101</v>
      </c>
      <c r="F2" s="111" t="s">
        <v>100</v>
      </c>
      <c r="G2" s="110" t="s">
        <v>102</v>
      </c>
      <c r="H2" s="110" t="s">
        <v>142</v>
      </c>
      <c r="I2" s="110"/>
    </row>
    <row r="3" spans="1:9" x14ac:dyDescent="0.25">
      <c r="A3" s="110" t="s">
        <v>270</v>
      </c>
      <c r="B3" s="110" t="s">
        <v>271</v>
      </c>
      <c r="C3" s="110" t="s">
        <v>207</v>
      </c>
      <c r="D3" s="110" t="s">
        <v>57</v>
      </c>
      <c r="E3" s="110" t="s">
        <v>107</v>
      </c>
      <c r="F3" s="111" t="s">
        <v>272</v>
      </c>
      <c r="G3" s="110" t="s">
        <v>287</v>
      </c>
      <c r="H3" s="110" t="s">
        <v>288</v>
      </c>
      <c r="I3" s="110"/>
    </row>
    <row r="4" spans="1:9" x14ac:dyDescent="0.25">
      <c r="A4" s="110" t="s">
        <v>270</v>
      </c>
      <c r="B4" s="110" t="s">
        <v>271</v>
      </c>
      <c r="C4" s="110" t="s">
        <v>208</v>
      </c>
      <c r="D4" s="110" t="s">
        <v>57</v>
      </c>
      <c r="E4" s="110" t="s">
        <v>273</v>
      </c>
      <c r="F4" s="111" t="s">
        <v>274</v>
      </c>
      <c r="G4" s="110" t="s">
        <v>289</v>
      </c>
      <c r="H4" s="110"/>
      <c r="I4" s="110"/>
    </row>
    <row r="5" spans="1:9" x14ac:dyDescent="0.25">
      <c r="A5" s="110" t="s">
        <v>270</v>
      </c>
      <c r="B5" s="110" t="s">
        <v>271</v>
      </c>
      <c r="C5" s="110" t="s">
        <v>161</v>
      </c>
      <c r="D5" s="110" t="s">
        <v>57</v>
      </c>
      <c r="E5" s="110" t="s">
        <v>115</v>
      </c>
      <c r="F5" s="111" t="s">
        <v>114</v>
      </c>
      <c r="G5" s="110" t="s">
        <v>121</v>
      </c>
      <c r="H5" s="110" t="s">
        <v>290</v>
      </c>
      <c r="I5" s="110"/>
    </row>
    <row r="6" spans="1:9" x14ac:dyDescent="0.25">
      <c r="A6" s="110" t="s">
        <v>270</v>
      </c>
      <c r="B6" s="110" t="s">
        <v>271</v>
      </c>
      <c r="C6" s="110" t="s">
        <v>209</v>
      </c>
      <c r="D6" s="110" t="s">
        <v>57</v>
      </c>
      <c r="E6" s="110" t="s">
        <v>109</v>
      </c>
      <c r="F6" s="111" t="s">
        <v>275</v>
      </c>
      <c r="G6" s="110" t="s">
        <v>291</v>
      </c>
      <c r="H6" s="110" t="s">
        <v>292</v>
      </c>
      <c r="I6" s="110"/>
    </row>
    <row r="7" spans="1:9" x14ac:dyDescent="0.25">
      <c r="A7" s="110" t="s">
        <v>270</v>
      </c>
      <c r="B7" s="110" t="s">
        <v>271</v>
      </c>
      <c r="C7" s="110" t="s">
        <v>160</v>
      </c>
      <c r="D7" s="110" t="s">
        <v>57</v>
      </c>
      <c r="E7" s="110" t="s">
        <v>109</v>
      </c>
      <c r="F7" s="111" t="s">
        <v>108</v>
      </c>
      <c r="G7" s="110" t="s">
        <v>110</v>
      </c>
      <c r="H7" s="110" t="s">
        <v>293</v>
      </c>
      <c r="I7" s="110"/>
    </row>
    <row r="8" spans="1:9" x14ac:dyDescent="0.25">
      <c r="A8" s="110" t="s">
        <v>270</v>
      </c>
      <c r="B8" s="110" t="s">
        <v>271</v>
      </c>
      <c r="C8" s="110" t="s">
        <v>162</v>
      </c>
      <c r="D8" s="110" t="s">
        <v>57</v>
      </c>
      <c r="E8" s="110" t="s">
        <v>112</v>
      </c>
      <c r="F8" s="111" t="s">
        <v>111</v>
      </c>
      <c r="G8" s="110" t="s">
        <v>119</v>
      </c>
      <c r="H8" s="110" t="s">
        <v>294</v>
      </c>
      <c r="I8" s="110"/>
    </row>
    <row r="9" spans="1:9" x14ac:dyDescent="0.25">
      <c r="A9" s="110" t="s">
        <v>270</v>
      </c>
      <c r="B9" s="110" t="s">
        <v>271</v>
      </c>
      <c r="C9" s="110" t="s">
        <v>210</v>
      </c>
      <c r="D9" s="110" t="s">
        <v>57</v>
      </c>
      <c r="E9" s="110" t="s">
        <v>276</v>
      </c>
      <c r="F9" s="111" t="s">
        <v>277</v>
      </c>
      <c r="G9" s="110" t="s">
        <v>295</v>
      </c>
      <c r="H9" s="110" t="s">
        <v>296</v>
      </c>
      <c r="I9" s="110"/>
    </row>
    <row r="10" spans="1:9" x14ac:dyDescent="0.25">
      <c r="A10" s="110" t="s">
        <v>270</v>
      </c>
      <c r="B10" s="110" t="s">
        <v>271</v>
      </c>
      <c r="C10" s="110" t="s">
        <v>211</v>
      </c>
      <c r="D10" s="110" t="s">
        <v>57</v>
      </c>
      <c r="E10" s="110" t="s">
        <v>278</v>
      </c>
      <c r="F10" s="111" t="s">
        <v>149</v>
      </c>
      <c r="G10" s="110" t="s">
        <v>297</v>
      </c>
      <c r="H10" s="110" t="s">
        <v>150</v>
      </c>
      <c r="I10" s="110"/>
    </row>
    <row r="11" spans="1:9" x14ac:dyDescent="0.25">
      <c r="A11" s="110" t="s">
        <v>270</v>
      </c>
      <c r="B11" s="110" t="s">
        <v>271</v>
      </c>
      <c r="C11" s="110" t="s">
        <v>206</v>
      </c>
      <c r="D11" s="110" t="s">
        <v>57</v>
      </c>
      <c r="E11" s="110" t="s">
        <v>279</v>
      </c>
      <c r="F11" s="111" t="s">
        <v>185</v>
      </c>
      <c r="G11" s="110" t="s">
        <v>298</v>
      </c>
      <c r="H11" s="110" t="s">
        <v>299</v>
      </c>
      <c r="I11" s="110"/>
    </row>
    <row r="12" spans="1:9" x14ac:dyDescent="0.25">
      <c r="A12" s="110" t="s">
        <v>270</v>
      </c>
      <c r="B12" s="110" t="s">
        <v>271</v>
      </c>
      <c r="C12" s="110" t="s">
        <v>212</v>
      </c>
      <c r="D12" s="110" t="s">
        <v>57</v>
      </c>
      <c r="E12" s="110" t="s">
        <v>280</v>
      </c>
      <c r="F12" s="111" t="s">
        <v>113</v>
      </c>
      <c r="G12" s="110" t="s">
        <v>120</v>
      </c>
      <c r="H12" s="110" t="s">
        <v>143</v>
      </c>
      <c r="I12" s="110"/>
    </row>
    <row r="13" spans="1:9" x14ac:dyDescent="0.25">
      <c r="A13" s="110" t="s">
        <v>270</v>
      </c>
      <c r="B13" s="110" t="s">
        <v>271</v>
      </c>
      <c r="C13" s="110" t="s">
        <v>213</v>
      </c>
      <c r="D13" s="110" t="s">
        <v>57</v>
      </c>
      <c r="E13" s="110" t="s">
        <v>133</v>
      </c>
      <c r="F13" s="111" t="s">
        <v>132</v>
      </c>
      <c r="G13" s="110" t="s">
        <v>134</v>
      </c>
      <c r="H13" s="110" t="s">
        <v>148</v>
      </c>
      <c r="I13" s="110"/>
    </row>
    <row r="14" spans="1:9" x14ac:dyDescent="0.25">
      <c r="A14" s="110" t="s">
        <v>270</v>
      </c>
      <c r="B14" s="110" t="s">
        <v>271</v>
      </c>
      <c r="C14" s="110" t="s">
        <v>205</v>
      </c>
      <c r="D14" s="110" t="s">
        <v>281</v>
      </c>
      <c r="E14" s="110" t="s">
        <v>105</v>
      </c>
      <c r="F14" s="111" t="s">
        <v>104</v>
      </c>
      <c r="G14" s="110" t="s">
        <v>106</v>
      </c>
      <c r="H14" s="110" t="s">
        <v>300</v>
      </c>
      <c r="I14" s="110"/>
    </row>
    <row r="15" spans="1:9" x14ac:dyDescent="0.25">
      <c r="A15" s="110" t="s">
        <v>270</v>
      </c>
      <c r="B15" s="110" t="s">
        <v>271</v>
      </c>
      <c r="C15" s="110" t="s">
        <v>282</v>
      </c>
      <c r="D15" s="110" t="s">
        <v>281</v>
      </c>
      <c r="E15" s="110" t="s">
        <v>283</v>
      </c>
      <c r="F15" s="110" t="s">
        <v>111</v>
      </c>
      <c r="G15" s="110" t="s">
        <v>301</v>
      </c>
      <c r="H15" s="110" t="s">
        <v>302</v>
      </c>
      <c r="I15" s="110"/>
    </row>
    <row r="16" spans="1:9" x14ac:dyDescent="0.25">
      <c r="A16" s="110" t="s">
        <v>270</v>
      </c>
      <c r="B16" s="110" t="s">
        <v>271</v>
      </c>
      <c r="C16" s="110" t="s">
        <v>282</v>
      </c>
      <c r="D16" s="110" t="s">
        <v>281</v>
      </c>
      <c r="E16" s="110" t="s">
        <v>284</v>
      </c>
      <c r="F16" s="110" t="s">
        <v>285</v>
      </c>
      <c r="G16" s="110" t="s">
        <v>303</v>
      </c>
      <c r="H16" s="110" t="s">
        <v>304</v>
      </c>
      <c r="I16" s="110"/>
    </row>
    <row r="17" spans="1:9" x14ac:dyDescent="0.25">
      <c r="A17" s="110" t="s">
        <v>270</v>
      </c>
      <c r="B17" s="110" t="s">
        <v>271</v>
      </c>
      <c r="C17" s="110" t="s">
        <v>210</v>
      </c>
      <c r="D17" s="110" t="s">
        <v>281</v>
      </c>
      <c r="E17" s="110" t="s">
        <v>98</v>
      </c>
      <c r="F17" s="111" t="s">
        <v>286</v>
      </c>
      <c r="G17" s="110" t="s">
        <v>305</v>
      </c>
      <c r="H17" s="110" t="s">
        <v>306</v>
      </c>
      <c r="I17" s="110"/>
    </row>
    <row r="18" spans="1:9" x14ac:dyDescent="0.25">
      <c r="A18" s="110" t="s">
        <v>270</v>
      </c>
      <c r="B18" s="110" t="s">
        <v>307</v>
      </c>
      <c r="C18" s="110" t="s">
        <v>214</v>
      </c>
      <c r="D18" s="110" t="s">
        <v>57</v>
      </c>
      <c r="E18" s="110" t="s">
        <v>115</v>
      </c>
      <c r="F18" s="112" t="s">
        <v>114</v>
      </c>
      <c r="G18" s="110" t="s">
        <v>121</v>
      </c>
      <c r="H18" s="110" t="s">
        <v>290</v>
      </c>
      <c r="I18" s="110"/>
    </row>
    <row r="19" spans="1:9" x14ac:dyDescent="0.25">
      <c r="A19" s="110" t="s">
        <v>270</v>
      </c>
      <c r="B19" s="110" t="s">
        <v>307</v>
      </c>
      <c r="C19" s="110" t="s">
        <v>215</v>
      </c>
      <c r="D19" s="110" t="s">
        <v>57</v>
      </c>
      <c r="E19" s="110" t="s">
        <v>308</v>
      </c>
      <c r="F19" s="112" t="s">
        <v>309</v>
      </c>
      <c r="G19" s="110" t="s">
        <v>323</v>
      </c>
      <c r="H19" s="110" t="s">
        <v>324</v>
      </c>
      <c r="I19" s="110"/>
    </row>
    <row r="20" spans="1:9" x14ac:dyDescent="0.25">
      <c r="A20" s="110" t="s">
        <v>270</v>
      </c>
      <c r="B20" s="110" t="s">
        <v>307</v>
      </c>
      <c r="C20" s="110" t="s">
        <v>216</v>
      </c>
      <c r="D20" s="110" t="s">
        <v>57</v>
      </c>
      <c r="E20" s="110" t="s">
        <v>310</v>
      </c>
      <c r="F20" s="112" t="s">
        <v>311</v>
      </c>
      <c r="G20" s="110" t="s">
        <v>325</v>
      </c>
      <c r="H20" s="110">
        <v>2293442210</v>
      </c>
      <c r="I20" s="110"/>
    </row>
    <row r="21" spans="1:9" x14ac:dyDescent="0.25">
      <c r="A21" s="110" t="s">
        <v>270</v>
      </c>
      <c r="B21" s="110" t="s">
        <v>307</v>
      </c>
      <c r="C21" s="110" t="s">
        <v>217</v>
      </c>
      <c r="D21" s="110" t="s">
        <v>57</v>
      </c>
      <c r="E21" s="110" t="s">
        <v>312</v>
      </c>
      <c r="F21" s="112" t="s">
        <v>313</v>
      </c>
      <c r="G21" s="110" t="s">
        <v>326</v>
      </c>
      <c r="H21" s="110" t="s">
        <v>327</v>
      </c>
      <c r="I21" s="110"/>
    </row>
    <row r="22" spans="1:9" x14ac:dyDescent="0.25">
      <c r="A22" s="110" t="s">
        <v>270</v>
      </c>
      <c r="B22" s="110" t="s">
        <v>307</v>
      </c>
      <c r="C22" s="110" t="s">
        <v>217</v>
      </c>
      <c r="D22" s="110" t="s">
        <v>281</v>
      </c>
      <c r="E22" s="110" t="s">
        <v>314</v>
      </c>
      <c r="F22" s="113" t="s">
        <v>315</v>
      </c>
      <c r="G22" s="110" t="s">
        <v>328</v>
      </c>
      <c r="H22" s="110" t="s">
        <v>329</v>
      </c>
      <c r="I22" s="110"/>
    </row>
    <row r="23" spans="1:9" x14ac:dyDescent="0.25">
      <c r="A23" s="110" t="s">
        <v>270</v>
      </c>
      <c r="B23" s="110" t="s">
        <v>307</v>
      </c>
      <c r="C23" s="110" t="s">
        <v>218</v>
      </c>
      <c r="D23" s="110" t="s">
        <v>57</v>
      </c>
      <c r="E23" s="110" t="s">
        <v>117</v>
      </c>
      <c r="F23" s="112" t="s">
        <v>123</v>
      </c>
      <c r="G23" s="110" t="s">
        <v>124</v>
      </c>
      <c r="H23" s="110" t="s">
        <v>144</v>
      </c>
      <c r="I23" s="110"/>
    </row>
    <row r="24" spans="1:9" x14ac:dyDescent="0.25">
      <c r="A24" s="110" t="s">
        <v>270</v>
      </c>
      <c r="B24" s="110" t="s">
        <v>307</v>
      </c>
      <c r="C24" s="110" t="s">
        <v>219</v>
      </c>
      <c r="D24" s="110" t="s">
        <v>57</v>
      </c>
      <c r="E24" s="110" t="s">
        <v>103</v>
      </c>
      <c r="F24" s="112" t="s">
        <v>125</v>
      </c>
      <c r="G24" s="110" t="s">
        <v>330</v>
      </c>
      <c r="H24" s="110" t="s">
        <v>331</v>
      </c>
      <c r="I24" s="110"/>
    </row>
    <row r="25" spans="1:9" x14ac:dyDescent="0.25">
      <c r="A25" s="110" t="s">
        <v>270</v>
      </c>
      <c r="B25" s="110" t="s">
        <v>307</v>
      </c>
      <c r="C25" s="110" t="s">
        <v>220</v>
      </c>
      <c r="D25" s="110" t="s">
        <v>281</v>
      </c>
      <c r="E25" s="110" t="s">
        <v>316</v>
      </c>
      <c r="F25" s="112" t="s">
        <v>88</v>
      </c>
      <c r="G25" s="110" t="s">
        <v>332</v>
      </c>
      <c r="H25" s="110" t="s">
        <v>333</v>
      </c>
      <c r="I25" s="110"/>
    </row>
    <row r="26" spans="1:9" x14ac:dyDescent="0.25">
      <c r="A26" s="110" t="s">
        <v>270</v>
      </c>
      <c r="B26" s="110" t="s">
        <v>307</v>
      </c>
      <c r="C26" s="110" t="s">
        <v>221</v>
      </c>
      <c r="D26" s="110" t="s">
        <v>57</v>
      </c>
      <c r="E26" s="110" t="s">
        <v>317</v>
      </c>
      <c r="F26" s="112" t="s">
        <v>126</v>
      </c>
      <c r="G26" s="110" t="s">
        <v>129</v>
      </c>
      <c r="H26" s="110" t="s">
        <v>145</v>
      </c>
      <c r="I26" s="110"/>
    </row>
    <row r="27" spans="1:9" x14ac:dyDescent="0.25">
      <c r="A27" s="110" t="s">
        <v>270</v>
      </c>
      <c r="B27" s="110" t="s">
        <v>307</v>
      </c>
      <c r="C27" s="110" t="s">
        <v>222</v>
      </c>
      <c r="D27" s="110" t="s">
        <v>57</v>
      </c>
      <c r="E27" s="110" t="s">
        <v>118</v>
      </c>
      <c r="F27" s="112" t="s">
        <v>318</v>
      </c>
      <c r="G27" s="110" t="s">
        <v>334</v>
      </c>
      <c r="H27" s="110" t="s">
        <v>335</v>
      </c>
      <c r="I27" s="110"/>
    </row>
    <row r="28" spans="1:9" x14ac:dyDescent="0.25">
      <c r="A28" s="110" t="s">
        <v>270</v>
      </c>
      <c r="B28" s="110" t="s">
        <v>307</v>
      </c>
      <c r="C28" s="110" t="s">
        <v>215</v>
      </c>
      <c r="D28" s="110" t="s">
        <v>281</v>
      </c>
      <c r="E28" s="110" t="s">
        <v>319</v>
      </c>
      <c r="F28" s="113" t="s">
        <v>320</v>
      </c>
      <c r="G28" s="110" t="s">
        <v>336</v>
      </c>
      <c r="H28" s="110" t="s">
        <v>337</v>
      </c>
      <c r="I28" s="110"/>
    </row>
    <row r="29" spans="1:9" x14ac:dyDescent="0.25">
      <c r="A29" s="110" t="s">
        <v>270</v>
      </c>
      <c r="B29" s="110" t="s">
        <v>307</v>
      </c>
      <c r="C29" s="110" t="s">
        <v>223</v>
      </c>
      <c r="D29" s="110" t="s">
        <v>57</v>
      </c>
      <c r="E29" s="110" t="s">
        <v>128</v>
      </c>
      <c r="F29" s="112" t="s">
        <v>127</v>
      </c>
      <c r="G29" s="110" t="s">
        <v>130</v>
      </c>
      <c r="H29" s="110" t="s">
        <v>146</v>
      </c>
      <c r="I29" s="110"/>
    </row>
    <row r="30" spans="1:9" x14ac:dyDescent="0.25">
      <c r="A30" s="110" t="s">
        <v>270</v>
      </c>
      <c r="B30" s="110" t="s">
        <v>307</v>
      </c>
      <c r="C30" s="110" t="s">
        <v>224</v>
      </c>
      <c r="D30" s="110" t="s">
        <v>57</v>
      </c>
      <c r="E30" s="110" t="s">
        <v>117</v>
      </c>
      <c r="F30" s="112" t="s">
        <v>116</v>
      </c>
      <c r="G30" s="110" t="s">
        <v>122</v>
      </c>
      <c r="H30" s="110" t="s">
        <v>338</v>
      </c>
      <c r="I30" s="110"/>
    </row>
    <row r="31" spans="1:9" x14ac:dyDescent="0.25">
      <c r="A31" s="110" t="s">
        <v>270</v>
      </c>
      <c r="B31" s="110" t="s">
        <v>307</v>
      </c>
      <c r="C31" s="110" t="s">
        <v>225</v>
      </c>
      <c r="D31" s="110" t="s">
        <v>57</v>
      </c>
      <c r="E31" s="110" t="s">
        <v>321</v>
      </c>
      <c r="F31" s="112" t="s">
        <v>131</v>
      </c>
      <c r="G31" s="110" t="s">
        <v>339</v>
      </c>
      <c r="H31" s="110" t="s">
        <v>147</v>
      </c>
      <c r="I31" s="110"/>
    </row>
    <row r="32" spans="1:9" x14ac:dyDescent="0.25">
      <c r="A32" s="110" t="s">
        <v>270</v>
      </c>
      <c r="B32" s="110" t="s">
        <v>307</v>
      </c>
      <c r="C32" s="110" t="s">
        <v>282</v>
      </c>
      <c r="D32" s="110" t="s">
        <v>281</v>
      </c>
      <c r="E32" s="110" t="s">
        <v>92</v>
      </c>
      <c r="F32" s="112" t="s">
        <v>322</v>
      </c>
      <c r="G32" s="110" t="s">
        <v>340</v>
      </c>
      <c r="H32" s="110" t="s">
        <v>341</v>
      </c>
      <c r="I32" s="110"/>
    </row>
    <row r="33" spans="1:9" x14ac:dyDescent="0.25">
      <c r="A33" s="110" t="s">
        <v>270</v>
      </c>
      <c r="B33" s="110" t="s">
        <v>342</v>
      </c>
      <c r="C33" s="110" t="s">
        <v>248</v>
      </c>
      <c r="D33" s="110" t="s">
        <v>57</v>
      </c>
      <c r="E33" s="110" t="s">
        <v>343</v>
      </c>
      <c r="F33" s="114" t="s">
        <v>344</v>
      </c>
      <c r="G33" s="110" t="s">
        <v>349</v>
      </c>
      <c r="H33" s="110" t="s">
        <v>350</v>
      </c>
      <c r="I33" s="110"/>
    </row>
    <row r="34" spans="1:9" x14ac:dyDescent="0.25">
      <c r="A34" s="110" t="s">
        <v>270</v>
      </c>
      <c r="B34" s="110" t="s">
        <v>342</v>
      </c>
      <c r="C34" s="110" t="s">
        <v>345</v>
      </c>
      <c r="D34" s="110" t="s">
        <v>57</v>
      </c>
      <c r="E34" s="110" t="s">
        <v>73</v>
      </c>
      <c r="F34" s="114" t="s">
        <v>72</v>
      </c>
      <c r="G34" s="110" t="s">
        <v>74</v>
      </c>
      <c r="H34" s="110" t="s">
        <v>135</v>
      </c>
      <c r="I34" s="110"/>
    </row>
    <row r="35" spans="1:9" x14ac:dyDescent="0.25">
      <c r="A35" s="110" t="s">
        <v>270</v>
      </c>
      <c r="B35" s="110" t="s">
        <v>342</v>
      </c>
      <c r="C35" s="110" t="s">
        <v>245</v>
      </c>
      <c r="D35" s="110" t="s">
        <v>57</v>
      </c>
      <c r="E35" s="110" t="s">
        <v>346</v>
      </c>
      <c r="F35" s="114" t="s">
        <v>347</v>
      </c>
      <c r="G35" s="110" t="s">
        <v>351</v>
      </c>
      <c r="H35" s="110" t="s">
        <v>352</v>
      </c>
      <c r="I35" s="110"/>
    </row>
    <row r="36" spans="1:9" x14ac:dyDescent="0.25">
      <c r="A36" s="110" t="s">
        <v>270</v>
      </c>
      <c r="B36" s="110" t="s">
        <v>342</v>
      </c>
      <c r="C36" s="110" t="s">
        <v>348</v>
      </c>
      <c r="D36" s="110" t="s">
        <v>57</v>
      </c>
      <c r="E36" s="110" t="s">
        <v>79</v>
      </c>
      <c r="F36" s="114" t="s">
        <v>78</v>
      </c>
      <c r="G36" s="110" t="s">
        <v>80</v>
      </c>
      <c r="H36" s="110" t="s">
        <v>353</v>
      </c>
      <c r="I36" s="110" t="s">
        <v>354</v>
      </c>
    </row>
    <row r="37" spans="1:9" x14ac:dyDescent="0.25">
      <c r="A37" s="110" t="s">
        <v>270</v>
      </c>
      <c r="B37" s="110" t="s">
        <v>342</v>
      </c>
      <c r="C37" s="110" t="s">
        <v>156</v>
      </c>
      <c r="D37" s="110" t="s">
        <v>57</v>
      </c>
      <c r="E37" s="110" t="s">
        <v>83</v>
      </c>
      <c r="F37" s="114" t="s">
        <v>82</v>
      </c>
      <c r="G37" s="110" t="s">
        <v>84</v>
      </c>
      <c r="H37" s="110" t="s">
        <v>355</v>
      </c>
      <c r="I37" s="110"/>
    </row>
    <row r="38" spans="1:9" x14ac:dyDescent="0.25">
      <c r="A38" s="110" t="s">
        <v>270</v>
      </c>
      <c r="B38" s="110" t="s">
        <v>342</v>
      </c>
      <c r="C38" s="110" t="s">
        <v>282</v>
      </c>
      <c r="D38" s="110" t="s">
        <v>281</v>
      </c>
      <c r="E38" s="110" t="s">
        <v>76</v>
      </c>
      <c r="F38" s="110" t="s">
        <v>75</v>
      </c>
      <c r="G38" s="110" t="s">
        <v>77</v>
      </c>
      <c r="H38" s="110" t="s">
        <v>136</v>
      </c>
      <c r="I38" s="110" t="s">
        <v>356</v>
      </c>
    </row>
    <row r="39" spans="1:9" x14ac:dyDescent="0.25">
      <c r="A39" s="110" t="s">
        <v>270</v>
      </c>
      <c r="B39" s="110" t="s">
        <v>342</v>
      </c>
      <c r="C39" s="110" t="s">
        <v>247</v>
      </c>
      <c r="D39" s="110" t="s">
        <v>281</v>
      </c>
      <c r="E39" s="110" t="s">
        <v>86</v>
      </c>
      <c r="F39" s="114" t="s">
        <v>85</v>
      </c>
      <c r="G39" s="110" t="s">
        <v>87</v>
      </c>
      <c r="H39" s="110" t="s">
        <v>137</v>
      </c>
      <c r="I39" s="110"/>
    </row>
    <row r="40" spans="1:9" x14ac:dyDescent="0.25">
      <c r="A40" s="110" t="s">
        <v>270</v>
      </c>
      <c r="B40" s="110" t="s">
        <v>357</v>
      </c>
      <c r="C40" s="110" t="s">
        <v>358</v>
      </c>
      <c r="D40" s="110" t="s">
        <v>57</v>
      </c>
      <c r="E40" s="110" t="s">
        <v>92</v>
      </c>
      <c r="F40" s="114" t="s">
        <v>91</v>
      </c>
      <c r="G40" s="110" t="s">
        <v>93</v>
      </c>
      <c r="H40" s="110" t="s">
        <v>139</v>
      </c>
      <c r="I40" s="110"/>
    </row>
    <row r="41" spans="1:9" x14ac:dyDescent="0.25">
      <c r="A41" s="110" t="s">
        <v>270</v>
      </c>
      <c r="B41" s="110" t="s">
        <v>357</v>
      </c>
      <c r="C41" s="110" t="s">
        <v>359</v>
      </c>
      <c r="D41" s="110" t="s">
        <v>57</v>
      </c>
      <c r="E41" s="110" t="s">
        <v>89</v>
      </c>
      <c r="F41" s="114" t="s">
        <v>88</v>
      </c>
      <c r="G41" s="110" t="s">
        <v>90</v>
      </c>
      <c r="H41" s="110" t="s">
        <v>138</v>
      </c>
      <c r="I41" s="110"/>
    </row>
    <row r="42" spans="1:9" x14ac:dyDescent="0.25">
      <c r="A42" s="110" t="s">
        <v>270</v>
      </c>
      <c r="B42" s="110" t="s">
        <v>357</v>
      </c>
      <c r="C42" s="110" t="s">
        <v>282</v>
      </c>
      <c r="D42" s="110" t="s">
        <v>57</v>
      </c>
      <c r="E42" s="110" t="s">
        <v>360</v>
      </c>
      <c r="F42" s="110" t="s">
        <v>361</v>
      </c>
      <c r="G42" s="110" t="s">
        <v>362</v>
      </c>
      <c r="H42" s="110" t="s">
        <v>363</v>
      </c>
      <c r="I42" s="110"/>
    </row>
    <row r="43" spans="1:9" x14ac:dyDescent="0.25">
      <c r="A43" s="110" t="s">
        <v>270</v>
      </c>
      <c r="B43" s="110" t="s">
        <v>357</v>
      </c>
      <c r="C43" s="110" t="s">
        <v>358</v>
      </c>
      <c r="D43" s="110" t="s">
        <v>281</v>
      </c>
      <c r="E43" s="110" t="s">
        <v>95</v>
      </c>
      <c r="F43" s="114" t="s">
        <v>94</v>
      </c>
      <c r="G43" s="110" t="s">
        <v>96</v>
      </c>
      <c r="H43" s="110" t="s">
        <v>140</v>
      </c>
      <c r="I43" s="110"/>
    </row>
    <row r="44" spans="1:9" x14ac:dyDescent="0.25">
      <c r="A44" s="110" t="s">
        <v>270</v>
      </c>
      <c r="B44" s="110" t="s">
        <v>364</v>
      </c>
      <c r="C44" s="110" t="s">
        <v>365</v>
      </c>
      <c r="D44" s="110" t="s">
        <v>57</v>
      </c>
      <c r="E44" s="110" t="s">
        <v>366</v>
      </c>
      <c r="F44" s="114" t="s">
        <v>367</v>
      </c>
      <c r="G44" s="110" t="s">
        <v>368</v>
      </c>
      <c r="H44" s="110" t="s">
        <v>369</v>
      </c>
      <c r="I44" s="110"/>
    </row>
    <row r="45" spans="1:9" x14ac:dyDescent="0.25">
      <c r="A45" s="110" t="s">
        <v>270</v>
      </c>
      <c r="B45" s="110" t="s">
        <v>370</v>
      </c>
      <c r="C45" s="110" t="s">
        <v>371</v>
      </c>
      <c r="D45" s="110" t="s">
        <v>57</v>
      </c>
      <c r="E45" s="110" t="s">
        <v>98</v>
      </c>
      <c r="F45" s="114" t="s">
        <v>97</v>
      </c>
      <c r="G45" s="110" t="s">
        <v>99</v>
      </c>
      <c r="H45" s="110" t="s">
        <v>141</v>
      </c>
      <c r="I45" s="11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3"/>
  <sheetViews>
    <sheetView workbookViewId="0">
      <selection activeCell="E27" sqref="E27"/>
    </sheetView>
  </sheetViews>
  <sheetFormatPr defaultRowHeight="15" x14ac:dyDescent="0.25"/>
  <cols>
    <col min="5" max="5" width="11.7109375" customWidth="1"/>
    <col min="6" max="6" width="6.28515625" bestFit="1" customWidth="1"/>
    <col min="9" max="9" width="24.42578125" bestFit="1" customWidth="1"/>
    <col min="10" max="12" width="10.7109375" style="14" customWidth="1"/>
    <col min="13" max="13" width="0" hidden="1" customWidth="1"/>
    <col min="14" max="25" width="2.7109375" hidden="1" customWidth="1"/>
    <col min="26" max="26" width="0" hidden="1" customWidth="1"/>
  </cols>
  <sheetData>
    <row r="1" spans="1:25" x14ac:dyDescent="0.25">
      <c r="N1">
        <v>8</v>
      </c>
      <c r="O1">
        <v>9</v>
      </c>
      <c r="P1">
        <v>10</v>
      </c>
      <c r="Q1">
        <v>11</v>
      </c>
      <c r="R1">
        <v>12</v>
      </c>
      <c r="S1">
        <v>13</v>
      </c>
      <c r="T1">
        <v>14</v>
      </c>
      <c r="U1">
        <v>15</v>
      </c>
      <c r="V1">
        <v>16</v>
      </c>
      <c r="W1">
        <v>17</v>
      </c>
      <c r="X1">
        <v>18</v>
      </c>
      <c r="Y1">
        <v>19</v>
      </c>
    </row>
    <row r="2" spans="1:25" x14ac:dyDescent="0.25">
      <c r="A2" s="206" t="s">
        <v>13</v>
      </c>
      <c r="B2" s="206"/>
      <c r="C2" s="206"/>
      <c r="D2" s="206"/>
      <c r="E2" s="206"/>
      <c r="F2" s="206"/>
      <c r="G2" s="206"/>
      <c r="H2" s="6"/>
      <c r="I2" s="6"/>
      <c r="J2" s="31"/>
      <c r="M2" s="5" t="s">
        <v>5</v>
      </c>
      <c r="N2" s="7"/>
      <c r="O2" s="7"/>
      <c r="R2" s="7"/>
      <c r="S2" s="7"/>
      <c r="V2" s="7"/>
      <c r="W2" s="7"/>
    </row>
    <row r="3" spans="1:25" ht="45" x14ac:dyDescent="0.25">
      <c r="A3" s="6" t="s">
        <v>0</v>
      </c>
      <c r="B3" s="6" t="s">
        <v>6</v>
      </c>
      <c r="C3" s="6" t="s">
        <v>7</v>
      </c>
      <c r="D3" s="6" t="s">
        <v>14</v>
      </c>
      <c r="E3" s="10" t="s">
        <v>18</v>
      </c>
      <c r="F3" s="6" t="s">
        <v>17</v>
      </c>
      <c r="G3" s="10" t="s">
        <v>15</v>
      </c>
      <c r="H3" s="10" t="s">
        <v>19</v>
      </c>
      <c r="I3" s="10" t="s">
        <v>22</v>
      </c>
      <c r="J3" s="11" t="s">
        <v>16</v>
      </c>
      <c r="K3" s="19"/>
      <c r="L3" s="19"/>
      <c r="M3" s="5" t="s">
        <v>8</v>
      </c>
      <c r="P3" s="7"/>
      <c r="Q3" s="7"/>
      <c r="S3" s="7"/>
      <c r="T3" s="7"/>
    </row>
    <row r="4" spans="1:25" ht="30" x14ac:dyDescent="0.25">
      <c r="A4" s="3" t="s">
        <v>5</v>
      </c>
      <c r="B4" s="4" t="s">
        <v>47</v>
      </c>
      <c r="C4" s="2">
        <v>5</v>
      </c>
      <c r="D4" s="4">
        <f>B4+C4</f>
        <v>9</v>
      </c>
      <c r="E4" s="4">
        <f>D4*3</f>
        <v>27</v>
      </c>
      <c r="F4" s="4" t="s">
        <v>12</v>
      </c>
      <c r="G4" s="4">
        <f>F4*20</f>
        <v>40</v>
      </c>
      <c r="H4" s="12">
        <f>G4-E4</f>
        <v>13</v>
      </c>
      <c r="I4" s="12" t="s">
        <v>25</v>
      </c>
      <c r="J4" s="13" t="s">
        <v>20</v>
      </c>
      <c r="K4" s="17"/>
      <c r="L4" s="17"/>
      <c r="M4" s="5" t="s">
        <v>9</v>
      </c>
    </row>
    <row r="5" spans="1:25" ht="30" x14ac:dyDescent="0.25">
      <c r="A5" s="3" t="s">
        <v>8</v>
      </c>
      <c r="B5" s="4" t="s">
        <v>12</v>
      </c>
      <c r="C5" s="2">
        <v>2</v>
      </c>
      <c r="D5" s="4">
        <f>B5+C5</f>
        <v>4</v>
      </c>
      <c r="E5" s="4">
        <f>D5*2</f>
        <v>8</v>
      </c>
      <c r="F5" s="4" t="s">
        <v>43</v>
      </c>
      <c r="G5" s="4">
        <f>F5*20</f>
        <v>20</v>
      </c>
      <c r="H5" s="12">
        <f>G5-E5</f>
        <v>12</v>
      </c>
      <c r="I5" s="12" t="s">
        <v>45</v>
      </c>
      <c r="J5" s="15" t="s">
        <v>44</v>
      </c>
      <c r="K5" s="18"/>
      <c r="L5" s="18"/>
      <c r="M5" s="5" t="s">
        <v>10</v>
      </c>
    </row>
    <row r="6" spans="1:25" ht="30" x14ac:dyDescent="0.25">
      <c r="A6" s="3" t="s">
        <v>9</v>
      </c>
      <c r="B6" s="4" t="s">
        <v>47</v>
      </c>
      <c r="C6" s="2">
        <v>2</v>
      </c>
      <c r="D6" s="4">
        <f>B6+C6</f>
        <v>6</v>
      </c>
      <c r="E6" s="4">
        <f>D6*2</f>
        <v>12</v>
      </c>
      <c r="F6" s="32" t="s">
        <v>12</v>
      </c>
      <c r="G6" s="4">
        <f>F6*20</f>
        <v>40</v>
      </c>
      <c r="H6" s="12">
        <f>G6-E6</f>
        <v>28</v>
      </c>
      <c r="I6" s="12" t="s">
        <v>24</v>
      </c>
      <c r="J6" s="15" t="s">
        <v>46</v>
      </c>
      <c r="K6" s="18"/>
      <c r="L6" s="18"/>
      <c r="M6" s="5" t="s">
        <v>11</v>
      </c>
    </row>
    <row r="7" spans="1:25" ht="30" x14ac:dyDescent="0.25">
      <c r="A7" s="3" t="s">
        <v>21</v>
      </c>
      <c r="B7" s="4" t="s">
        <v>51</v>
      </c>
      <c r="C7" s="2"/>
      <c r="D7" s="4">
        <f>B7+C7</f>
        <v>14</v>
      </c>
      <c r="E7" s="4" t="s">
        <v>49</v>
      </c>
      <c r="F7" s="4" t="s">
        <v>47</v>
      </c>
      <c r="G7" s="12">
        <f>F7*5</f>
        <v>20</v>
      </c>
      <c r="H7" s="12">
        <f>G7-E7</f>
        <v>10</v>
      </c>
      <c r="I7" s="12"/>
      <c r="J7" s="15" t="s">
        <v>50</v>
      </c>
      <c r="K7" s="18"/>
      <c r="L7" s="18"/>
    </row>
    <row r="8" spans="1:25" x14ac:dyDescent="0.25">
      <c r="B8" s="207" t="s">
        <v>23</v>
      </c>
      <c r="C8" s="207"/>
      <c r="D8" s="20">
        <f>SUM(D4:D7)</f>
        <v>33</v>
      </c>
    </row>
    <row r="10" spans="1:25" x14ac:dyDescent="0.25">
      <c r="A10" s="208" t="s">
        <v>41</v>
      </c>
      <c r="B10" s="208"/>
      <c r="C10" s="208"/>
      <c r="D10" s="208"/>
    </row>
    <row r="11" spans="1:25" ht="45" x14ac:dyDescent="0.25">
      <c r="A11" s="30" t="s">
        <v>42</v>
      </c>
      <c r="B11" s="30" t="s">
        <v>30</v>
      </c>
      <c r="C11" s="23" t="s">
        <v>40</v>
      </c>
      <c r="D11" s="23" t="s">
        <v>39</v>
      </c>
    </row>
    <row r="12" spans="1:25" x14ac:dyDescent="0.25">
      <c r="A12" s="25" t="s">
        <v>11</v>
      </c>
      <c r="B12" s="26" t="s">
        <v>38</v>
      </c>
      <c r="C12" s="26">
        <v>1</v>
      </c>
      <c r="D12" s="27"/>
    </row>
    <row r="13" spans="1:25" x14ac:dyDescent="0.25">
      <c r="A13" s="25" t="s">
        <v>10</v>
      </c>
      <c r="B13" s="26" t="s">
        <v>38</v>
      </c>
      <c r="C13" s="26">
        <v>1</v>
      </c>
      <c r="D13" s="27"/>
    </row>
    <row r="14" spans="1:25" x14ac:dyDescent="0.25">
      <c r="A14" s="25" t="s">
        <v>31</v>
      </c>
      <c r="B14" s="26" t="s">
        <v>26</v>
      </c>
      <c r="C14" s="26">
        <v>2</v>
      </c>
      <c r="D14" s="27">
        <v>1</v>
      </c>
    </row>
    <row r="15" spans="1:25" x14ac:dyDescent="0.25">
      <c r="A15" s="25" t="s">
        <v>9</v>
      </c>
      <c r="B15" s="26" t="s">
        <v>26</v>
      </c>
      <c r="C15" s="26">
        <v>2</v>
      </c>
      <c r="D15" s="27">
        <v>1</v>
      </c>
    </row>
    <row r="16" spans="1:25" x14ac:dyDescent="0.25">
      <c r="A16" s="28" t="s">
        <v>32</v>
      </c>
      <c r="B16" s="24" t="s">
        <v>26</v>
      </c>
      <c r="C16" s="24">
        <v>2</v>
      </c>
      <c r="D16" s="29"/>
    </row>
    <row r="17" spans="1:4" x14ac:dyDescent="0.25">
      <c r="A17" s="25" t="s">
        <v>8</v>
      </c>
      <c r="B17" s="26" t="s">
        <v>27</v>
      </c>
      <c r="C17" s="26">
        <v>2</v>
      </c>
      <c r="D17" s="27">
        <v>2</v>
      </c>
    </row>
    <row r="18" spans="1:4" x14ac:dyDescent="0.25">
      <c r="A18" s="28" t="s">
        <v>33</v>
      </c>
      <c r="B18" s="24" t="s">
        <v>27</v>
      </c>
      <c r="C18" s="24">
        <v>2</v>
      </c>
      <c r="D18" s="29">
        <v>1</v>
      </c>
    </row>
    <row r="19" spans="1:4" x14ac:dyDescent="0.25">
      <c r="A19" s="25" t="s">
        <v>34</v>
      </c>
      <c r="B19" s="26" t="s">
        <v>27</v>
      </c>
      <c r="C19" s="26">
        <v>2</v>
      </c>
      <c r="D19" s="27"/>
    </row>
    <row r="20" spans="1:4" x14ac:dyDescent="0.25">
      <c r="A20" s="28" t="s">
        <v>35</v>
      </c>
      <c r="B20" s="24" t="s">
        <v>27</v>
      </c>
      <c r="C20" s="24">
        <v>2</v>
      </c>
      <c r="D20" s="29"/>
    </row>
    <row r="21" spans="1:4" x14ac:dyDescent="0.25">
      <c r="A21" s="25" t="s">
        <v>36</v>
      </c>
      <c r="B21" s="26" t="s">
        <v>27</v>
      </c>
      <c r="C21" s="26">
        <v>2</v>
      </c>
      <c r="D21" s="27">
        <v>1</v>
      </c>
    </row>
    <row r="22" spans="1:4" x14ac:dyDescent="0.25">
      <c r="A22" s="28" t="s">
        <v>37</v>
      </c>
      <c r="B22" s="24" t="s">
        <v>27</v>
      </c>
      <c r="C22" s="24">
        <v>2</v>
      </c>
      <c r="D22" s="29">
        <v>1</v>
      </c>
    </row>
    <row r="23" spans="1:4" x14ac:dyDescent="0.25">
      <c r="A23" s="25" t="s">
        <v>48</v>
      </c>
      <c r="B23" s="26" t="s">
        <v>27</v>
      </c>
      <c r="C23" s="26">
        <v>2</v>
      </c>
      <c r="D23" s="27">
        <v>1</v>
      </c>
    </row>
  </sheetData>
  <mergeCells count="3">
    <mergeCell ref="A2:G2"/>
    <mergeCell ref="B8:C8"/>
    <mergeCell ref="A10:D10"/>
  </mergeCells>
  <pageMargins left="0.7" right="0.7" top="0.75" bottom="0.75" header="0.3" footer="0.3"/>
  <pageSetup scale="8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C6071C6B5A9345BE01499C0F643FBC" ma:contentTypeVersion="9" ma:contentTypeDescription="Create a new document." ma:contentTypeScope="" ma:versionID="d22d1f0ad6feaa15903309bd8f03983e">
  <xsd:schema xmlns:xsd="http://www.w3.org/2001/XMLSchema" xmlns:xs="http://www.w3.org/2001/XMLSchema" xmlns:p="http://schemas.microsoft.com/office/2006/metadata/properties" xmlns:ns3="209f0f2f-a54d-46cb-8aa6-1930be4331f1" targetNamespace="http://schemas.microsoft.com/office/2006/metadata/properties" ma:root="true" ma:fieldsID="2457abf6a42d5c5905fbabcea8dd12b8" ns3:_="">
    <xsd:import namespace="209f0f2f-a54d-46cb-8aa6-1930be4331f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f0f2f-a54d-46cb-8aa6-1930be433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199204-0770-4A7A-AECD-FEDDB2A0FC75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209f0f2f-a54d-46cb-8aa6-1930be4331f1"/>
    <ds:schemaRef ds:uri="http://purl.org/dc/elements/1.1/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47E489-B167-40E9-AD68-C8D309430C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D54469-0F63-4F2E-8EB6-6477C9813B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9f0f2f-a54d-46cb-8aa6-1930be4331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Practice time slots</vt:lpstr>
      <vt:lpstr>2022 Spring</vt:lpstr>
      <vt:lpstr>2019 Teams and Coaches </vt:lpstr>
      <vt:lpstr>Rec Team info 2019</vt:lpstr>
      <vt:lpstr>2019 Coach list</vt:lpstr>
      <vt:lpstr>Team in Club</vt:lpstr>
      <vt:lpstr>'Practice time slots'!Print_Area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Emerson</dc:creator>
  <cp:lastModifiedBy>Denison CIV James L</cp:lastModifiedBy>
  <cp:lastPrinted>2022-02-18T13:16:50Z</cp:lastPrinted>
  <dcterms:created xsi:type="dcterms:W3CDTF">2016-02-24T21:18:08Z</dcterms:created>
  <dcterms:modified xsi:type="dcterms:W3CDTF">2022-03-10T19:23:26Z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0x010100D7C6071C6B5A9345BE01499C0F643FBC</vt:lpwstr>
  </property>
</Properties>
</file>